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omments1.xml" ContentType="application/vnd.openxmlformats-officedocument.spreadsheetml.comments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. Beiträge_Contributi\15. Organisation_Organizzazione\Formulare_Moduli\2024\TM\Rendiconto\"/>
    </mc:Choice>
  </mc:AlternateContent>
  <xr:revisionPtr revIDLastSave="0" documentId="13_ncr:1_{C05746CB-65AD-4F5D-84A8-6CEA58F68D41}" xr6:coauthVersionLast="47" xr6:coauthVersionMax="47" xr10:uidLastSave="{00000000-0000-0000-0000-000000000000}"/>
  <workbookProtection workbookAlgorithmName="SHA-512" workbookHashValue="Ivyqw/KFJ1J29NDNT7KTxr3fHha9aIxyvBY97CDTPM6uxbgmiOePdI7CcI49M/qjOvwcoK5RV1jW0T6m+yqx2g==" workbookSaltValue="e5JgoH3v8XsFWAtOlWutrQ==" workbookSpinCount="100000" lockStructure="1"/>
  <bookViews>
    <workbookView xWindow="-120" yWindow="-120" windowWidth="29040" windowHeight="17640" tabRatio="796" xr2:uid="{00000000-000D-0000-FFFF-FFFF00000000}"/>
  </bookViews>
  <sheets>
    <sheet name="riepilogo" sheetId="1" r:id="rId1"/>
    <sheet name="coordinatrici" sheetId="2" r:id="rId2"/>
    <sheet name="pedagogiste" sheetId="3" r:id="rId3"/>
    <sheet name="personale amministrativo" sheetId="4" r:id="rId4"/>
    <sheet name="altro personale" sheetId="5" r:id="rId5"/>
    <sheet name="entrate" sheetId="11" r:id="rId6"/>
    <sheet name="dati utenti e ore" sheetId="12" r:id="rId7"/>
    <sheet name="riepilogo FA" sheetId="14" state="hidden" r:id="rId8"/>
    <sheet name="coordinatrici FA" sheetId="15" state="hidden" r:id="rId9"/>
    <sheet name="pedagogiste FA" sheetId="16" state="hidden" r:id="rId10"/>
    <sheet name="personale amministrativo FA" sheetId="17" state="hidden" r:id="rId11"/>
    <sheet name="altro personale FA" sheetId="18" state="hidden" r:id="rId12"/>
    <sheet name="entrate FA" sheetId="21" state="hidden" r:id="rId13"/>
    <sheet name="dati utenti e ore FA" sheetId="23" state="hidden" r:id="rId14"/>
    <sheet name="LK_Cooperative" sheetId="13" state="hidden" r:id="rId15"/>
    <sheet name="ore non ammesse" sheetId="24" state="hidden" r:id="rId16"/>
  </sheets>
  <externalReferences>
    <externalReference r:id="rId17"/>
    <externalReference r:id="rId18"/>
  </externalReferences>
  <definedNames>
    <definedName name="_xlnm._FilterDatabase" localSheetId="14" hidden="1">LK_Cooperative!$A$1:$C$1</definedName>
    <definedName name="_xlnm._FilterDatabase" localSheetId="15" hidden="1">'ore non ammesse'!$A$1:$G$2</definedName>
    <definedName name="dd_com_desc" localSheetId="14">OFFSET([1]LK_Comuni!$A$2,0,0,COUNTA([1]LK_Comuni!$A:$A),1)</definedName>
    <definedName name="dd_com_desc">OFFSET([2]LK_Comuni!$A$2,0,0,COUNTA([2]LK_Comuni!$A:$A),1)</definedName>
    <definedName name="dd_coop_desc" comment="Lista delle cooperative">OFFSET(LK_Cooperative!$A$2,0,0,COUNTA(LK_Cooperative!$A:$A),1)</definedName>
    <definedName name="dd_lst_mod">[1]Parameters!$A$8:$A$9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0" i="1" l="1"/>
  <c r="J49" i="1"/>
  <c r="J44" i="1"/>
  <c r="J42" i="1"/>
  <c r="J41" i="1"/>
  <c r="D99" i="14"/>
  <c r="D55" i="1"/>
  <c r="C65" i="1"/>
  <c r="C68" i="1"/>
  <c r="B21" i="14" l="1"/>
  <c r="F63" i="14" l="1"/>
  <c r="D63" i="14"/>
  <c r="H62" i="14"/>
  <c r="G28" i="21" l="1"/>
  <c r="C14" i="17" l="1"/>
  <c r="D14" i="17"/>
  <c r="E14" i="17"/>
  <c r="AA14" i="17" s="1"/>
  <c r="F14" i="17"/>
  <c r="AB14" i="17" s="1"/>
  <c r="AC14" i="17" s="1"/>
  <c r="G14" i="17"/>
  <c r="H14" i="17"/>
  <c r="J14" i="17"/>
  <c r="L14" i="17"/>
  <c r="N14" i="17"/>
  <c r="P14" i="17"/>
  <c r="R14" i="17"/>
  <c r="C15" i="17"/>
  <c r="D15" i="17"/>
  <c r="E15" i="17"/>
  <c r="AA15" i="17" s="1"/>
  <c r="F15" i="17"/>
  <c r="AB15" i="17" s="1"/>
  <c r="AC15" i="17" s="1"/>
  <c r="G15" i="17"/>
  <c r="H15" i="17"/>
  <c r="J15" i="17"/>
  <c r="L15" i="17"/>
  <c r="N15" i="17"/>
  <c r="P15" i="17"/>
  <c r="R15" i="17"/>
  <c r="C16" i="17"/>
  <c r="D16" i="17"/>
  <c r="E16" i="17"/>
  <c r="AA16" i="17" s="1"/>
  <c r="F16" i="17"/>
  <c r="AB16" i="17" s="1"/>
  <c r="AC16" i="17" s="1"/>
  <c r="W16" i="17" s="1"/>
  <c r="G16" i="17"/>
  <c r="H16" i="17"/>
  <c r="J16" i="17"/>
  <c r="L16" i="17"/>
  <c r="N16" i="17"/>
  <c r="P16" i="17"/>
  <c r="R16" i="17"/>
  <c r="C17" i="17"/>
  <c r="D17" i="17"/>
  <c r="E17" i="17"/>
  <c r="AA17" i="17" s="1"/>
  <c r="F17" i="17"/>
  <c r="AB17" i="17" s="1"/>
  <c r="AC17" i="17" s="1"/>
  <c r="G17" i="17"/>
  <c r="H17" i="17"/>
  <c r="J17" i="17"/>
  <c r="L17" i="17"/>
  <c r="N17" i="17"/>
  <c r="P17" i="17"/>
  <c r="R17" i="17"/>
  <c r="C18" i="17"/>
  <c r="D18" i="17"/>
  <c r="E18" i="17"/>
  <c r="AA18" i="17" s="1"/>
  <c r="F18" i="17"/>
  <c r="AB18" i="17" s="1"/>
  <c r="AC18" i="17" s="1"/>
  <c r="G18" i="17"/>
  <c r="H18" i="17"/>
  <c r="J18" i="17"/>
  <c r="L18" i="17"/>
  <c r="N18" i="17"/>
  <c r="P18" i="17"/>
  <c r="R18" i="17"/>
  <c r="C19" i="17"/>
  <c r="D19" i="17"/>
  <c r="E19" i="17"/>
  <c r="AA19" i="17" s="1"/>
  <c r="F19" i="17"/>
  <c r="AB19" i="17" s="1"/>
  <c r="AC19" i="17" s="1"/>
  <c r="G19" i="17"/>
  <c r="H19" i="17"/>
  <c r="J19" i="17"/>
  <c r="L19" i="17"/>
  <c r="N19" i="17"/>
  <c r="P19" i="17"/>
  <c r="R19" i="17"/>
  <c r="C20" i="17"/>
  <c r="D20" i="17"/>
  <c r="E20" i="17"/>
  <c r="AA20" i="17" s="1"/>
  <c r="F20" i="17"/>
  <c r="AB20" i="17" s="1"/>
  <c r="AC20" i="17" s="1"/>
  <c r="G20" i="17"/>
  <c r="H20" i="17"/>
  <c r="J20" i="17"/>
  <c r="L20" i="17"/>
  <c r="N20" i="17"/>
  <c r="P20" i="17"/>
  <c r="R20" i="17"/>
  <c r="C21" i="17"/>
  <c r="D21" i="17"/>
  <c r="E21" i="17"/>
  <c r="AA21" i="17" s="1"/>
  <c r="F21" i="17"/>
  <c r="AB21" i="17" s="1"/>
  <c r="AC21" i="17" s="1"/>
  <c r="G21" i="17"/>
  <c r="H21" i="17"/>
  <c r="J21" i="17"/>
  <c r="L21" i="17"/>
  <c r="N21" i="17"/>
  <c r="P21" i="17"/>
  <c r="R21" i="17"/>
  <c r="C22" i="17"/>
  <c r="D22" i="17"/>
  <c r="E22" i="17"/>
  <c r="AA22" i="17" s="1"/>
  <c r="F22" i="17"/>
  <c r="AB22" i="17" s="1"/>
  <c r="AC22" i="17" s="1"/>
  <c r="G22" i="17"/>
  <c r="H22" i="17"/>
  <c r="J22" i="17"/>
  <c r="L22" i="17"/>
  <c r="N22" i="17"/>
  <c r="P22" i="17"/>
  <c r="R22" i="17"/>
  <c r="C23" i="17"/>
  <c r="D23" i="17"/>
  <c r="E23" i="17"/>
  <c r="AA23" i="17" s="1"/>
  <c r="F23" i="17"/>
  <c r="AB23" i="17" s="1"/>
  <c r="AC23" i="17" s="1"/>
  <c r="G23" i="17"/>
  <c r="H23" i="17"/>
  <c r="J23" i="17"/>
  <c r="L23" i="17"/>
  <c r="N23" i="17"/>
  <c r="P23" i="17"/>
  <c r="R23" i="17"/>
  <c r="C24" i="17"/>
  <c r="D24" i="17"/>
  <c r="E24" i="17"/>
  <c r="AA24" i="17" s="1"/>
  <c r="F24" i="17"/>
  <c r="AB24" i="17" s="1"/>
  <c r="AC24" i="17" s="1"/>
  <c r="G24" i="17"/>
  <c r="H24" i="17"/>
  <c r="J24" i="17"/>
  <c r="L24" i="17"/>
  <c r="N24" i="17"/>
  <c r="P24" i="17"/>
  <c r="R24" i="17"/>
  <c r="C25" i="17"/>
  <c r="D25" i="17"/>
  <c r="E25" i="17"/>
  <c r="AA25" i="17" s="1"/>
  <c r="F25" i="17"/>
  <c r="AB25" i="17" s="1"/>
  <c r="AC25" i="17" s="1"/>
  <c r="G25" i="17"/>
  <c r="H25" i="17"/>
  <c r="J25" i="17"/>
  <c r="L25" i="17"/>
  <c r="N25" i="17"/>
  <c r="P25" i="17"/>
  <c r="R25" i="17"/>
  <c r="C26" i="17"/>
  <c r="D26" i="17"/>
  <c r="E26" i="17"/>
  <c r="AA26" i="17" s="1"/>
  <c r="F26" i="17"/>
  <c r="AB26" i="17" s="1"/>
  <c r="AC26" i="17" s="1"/>
  <c r="G26" i="17"/>
  <c r="H26" i="17"/>
  <c r="J26" i="17"/>
  <c r="L26" i="17"/>
  <c r="N26" i="17"/>
  <c r="P26" i="17"/>
  <c r="R26" i="17"/>
  <c r="C27" i="17"/>
  <c r="D27" i="17"/>
  <c r="E27" i="17"/>
  <c r="AA27" i="17" s="1"/>
  <c r="F27" i="17"/>
  <c r="AB27" i="17" s="1"/>
  <c r="AC27" i="17" s="1"/>
  <c r="G27" i="17"/>
  <c r="H27" i="17"/>
  <c r="J27" i="17"/>
  <c r="L27" i="17"/>
  <c r="N27" i="17"/>
  <c r="P27" i="17"/>
  <c r="R27" i="17"/>
  <c r="C28" i="17"/>
  <c r="D28" i="17"/>
  <c r="E28" i="17"/>
  <c r="AA28" i="17" s="1"/>
  <c r="F28" i="17"/>
  <c r="AB28" i="17" s="1"/>
  <c r="AC28" i="17" s="1"/>
  <c r="G28" i="17"/>
  <c r="H28" i="17"/>
  <c r="J28" i="17"/>
  <c r="L28" i="17"/>
  <c r="N28" i="17"/>
  <c r="P28" i="17"/>
  <c r="R28" i="17"/>
  <c r="C29" i="17"/>
  <c r="D29" i="17"/>
  <c r="E29" i="17"/>
  <c r="AA29" i="17" s="1"/>
  <c r="F29" i="17"/>
  <c r="AB29" i="17" s="1"/>
  <c r="AC29" i="17" s="1"/>
  <c r="G29" i="17"/>
  <c r="H29" i="17"/>
  <c r="J29" i="17"/>
  <c r="L29" i="17"/>
  <c r="N29" i="17"/>
  <c r="P29" i="17"/>
  <c r="R29" i="17"/>
  <c r="C30" i="17"/>
  <c r="D30" i="17"/>
  <c r="E30" i="17"/>
  <c r="AA30" i="17" s="1"/>
  <c r="F30" i="17"/>
  <c r="AB30" i="17" s="1"/>
  <c r="AC30" i="17" s="1"/>
  <c r="G30" i="17"/>
  <c r="H30" i="17"/>
  <c r="J30" i="17"/>
  <c r="L30" i="17"/>
  <c r="N30" i="17"/>
  <c r="P30" i="17"/>
  <c r="R30" i="17"/>
  <c r="C31" i="17"/>
  <c r="D31" i="17"/>
  <c r="E31" i="17"/>
  <c r="AA31" i="17" s="1"/>
  <c r="F31" i="17"/>
  <c r="AB31" i="17" s="1"/>
  <c r="AC31" i="17" s="1"/>
  <c r="G31" i="17"/>
  <c r="H31" i="17"/>
  <c r="J31" i="17"/>
  <c r="L31" i="17"/>
  <c r="N31" i="17"/>
  <c r="P31" i="17"/>
  <c r="R31" i="17"/>
  <c r="C32" i="17"/>
  <c r="D32" i="17"/>
  <c r="E32" i="17"/>
  <c r="AA32" i="17" s="1"/>
  <c r="F32" i="17"/>
  <c r="AB32" i="17" s="1"/>
  <c r="AC32" i="17" s="1"/>
  <c r="W32" i="17" s="1"/>
  <c r="G32" i="17"/>
  <c r="H32" i="17"/>
  <c r="J32" i="17"/>
  <c r="L32" i="17"/>
  <c r="N32" i="17"/>
  <c r="P32" i="17"/>
  <c r="R32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N27" i="4"/>
  <c r="N28" i="4"/>
  <c r="N29" i="4"/>
  <c r="N30" i="4"/>
  <c r="N31" i="4"/>
  <c r="W26" i="17" l="1"/>
  <c r="X16" i="17"/>
  <c r="X32" i="17"/>
  <c r="T19" i="17"/>
  <c r="M19" i="17" s="1"/>
  <c r="T27" i="17"/>
  <c r="K27" i="17" s="1"/>
  <c r="W21" i="17"/>
  <c r="X21" i="17" s="1"/>
  <c r="X26" i="17"/>
  <c r="W24" i="17"/>
  <c r="X24" i="17" s="1"/>
  <c r="W27" i="17"/>
  <c r="X27" i="17" s="1"/>
  <c r="Y27" i="17" s="1"/>
  <c r="W20" i="17"/>
  <c r="X20" i="17" s="1"/>
  <c r="T29" i="17"/>
  <c r="O29" i="17" s="1"/>
  <c r="S27" i="17"/>
  <c r="T21" i="17"/>
  <c r="Y21" i="17" s="1"/>
  <c r="W29" i="17"/>
  <c r="X29" i="17" s="1"/>
  <c r="W19" i="17"/>
  <c r="X19" i="17" s="1"/>
  <c r="T31" i="17"/>
  <c r="I31" i="17" s="1"/>
  <c r="T23" i="17"/>
  <c r="Q23" i="17" s="1"/>
  <c r="T15" i="17"/>
  <c r="I15" i="17" s="1"/>
  <c r="T25" i="17"/>
  <c r="I25" i="17" s="1"/>
  <c r="Q21" i="17"/>
  <c r="T17" i="17"/>
  <c r="I17" i="17" s="1"/>
  <c r="W31" i="17"/>
  <c r="X31" i="17" s="1"/>
  <c r="W23" i="17"/>
  <c r="X23" i="17" s="1"/>
  <c r="Y23" i="17" s="1"/>
  <c r="W15" i="17"/>
  <c r="X15" i="17" s="1"/>
  <c r="W30" i="17"/>
  <c r="X30" i="17" s="1"/>
  <c r="W25" i="17"/>
  <c r="X25" i="17" s="1"/>
  <c r="W22" i="17"/>
  <c r="X22" i="17" s="1"/>
  <c r="W17" i="17"/>
  <c r="X17" i="17" s="1"/>
  <c r="W14" i="17"/>
  <c r="X14" i="17" s="1"/>
  <c r="W28" i="17"/>
  <c r="X28" i="17" s="1"/>
  <c r="W18" i="17"/>
  <c r="X18" i="17" s="1"/>
  <c r="T32" i="17"/>
  <c r="I32" i="17" s="1"/>
  <c r="T30" i="17"/>
  <c r="I30" i="17" s="1"/>
  <c r="T28" i="17"/>
  <c r="I28" i="17" s="1"/>
  <c r="T26" i="17"/>
  <c r="I26" i="17" s="1"/>
  <c r="T24" i="17"/>
  <c r="I24" i="17" s="1"/>
  <c r="T22" i="17"/>
  <c r="I22" i="17" s="1"/>
  <c r="T20" i="17"/>
  <c r="I20" i="17" s="1"/>
  <c r="T18" i="17"/>
  <c r="I18" i="17" s="1"/>
  <c r="T16" i="17"/>
  <c r="I16" i="17" s="1"/>
  <c r="T14" i="17"/>
  <c r="I14" i="17" s="1"/>
  <c r="F14" i="18"/>
  <c r="AB14" i="18" s="1"/>
  <c r="F15" i="18"/>
  <c r="AB15" i="18" s="1"/>
  <c r="F16" i="18"/>
  <c r="AB16" i="18" s="1"/>
  <c r="AC16" i="18" s="1"/>
  <c r="F17" i="18"/>
  <c r="AB17" i="18" s="1"/>
  <c r="F18" i="18"/>
  <c r="AB18" i="18" s="1"/>
  <c r="AC18" i="18" s="1"/>
  <c r="F19" i="18"/>
  <c r="AB19" i="18" s="1"/>
  <c r="F13" i="18"/>
  <c r="AB13" i="18" s="1"/>
  <c r="AC13" i="18" s="1"/>
  <c r="F13" i="17"/>
  <c r="AB13" i="17" s="1"/>
  <c r="AC13" i="17" s="1"/>
  <c r="F14" i="15"/>
  <c r="AB14" i="15" s="1"/>
  <c r="F15" i="15"/>
  <c r="AB15" i="15" s="1"/>
  <c r="F16" i="15"/>
  <c r="AB16" i="15" s="1"/>
  <c r="AC16" i="15" s="1"/>
  <c r="F17" i="15"/>
  <c r="AB17" i="15" s="1"/>
  <c r="F18" i="15"/>
  <c r="AB18" i="15" s="1"/>
  <c r="F19" i="15"/>
  <c r="AB19" i="15" s="1"/>
  <c r="F20" i="15"/>
  <c r="AB20" i="15" s="1"/>
  <c r="AC20" i="15" s="1"/>
  <c r="F21" i="15"/>
  <c r="AB21" i="15" s="1"/>
  <c r="F22" i="15"/>
  <c r="AB22" i="15" s="1"/>
  <c r="AC22" i="15" s="1"/>
  <c r="F23" i="15"/>
  <c r="AB23" i="15" s="1"/>
  <c r="AC23" i="15" s="1"/>
  <c r="F24" i="15"/>
  <c r="AB24" i="15" s="1"/>
  <c r="F25" i="15"/>
  <c r="AB25" i="15" s="1"/>
  <c r="F26" i="15"/>
  <c r="AB26" i="15" s="1"/>
  <c r="F27" i="15"/>
  <c r="AB27" i="15" s="1"/>
  <c r="F13" i="15"/>
  <c r="AB13" i="15" s="1"/>
  <c r="F14" i="16"/>
  <c r="AB14" i="16" s="1"/>
  <c r="F13" i="16"/>
  <c r="AB13" i="16" s="1"/>
  <c r="F15" i="16"/>
  <c r="AB15" i="16" s="1"/>
  <c r="F16" i="16"/>
  <c r="AB16" i="16" s="1"/>
  <c r="AC16" i="16" s="1"/>
  <c r="F17" i="16"/>
  <c r="AB17" i="16" s="1"/>
  <c r="F18" i="16"/>
  <c r="AB18" i="16" s="1"/>
  <c r="F19" i="16"/>
  <c r="AB19" i="16" s="1"/>
  <c r="F20" i="16"/>
  <c r="AB20" i="16" s="1"/>
  <c r="AC20" i="16" s="1"/>
  <c r="F21" i="16"/>
  <c r="AB21" i="16" s="1"/>
  <c r="F22" i="16"/>
  <c r="AB22" i="16" s="1"/>
  <c r="AC22" i="16" s="1"/>
  <c r="F23" i="16"/>
  <c r="AB23" i="16" s="1"/>
  <c r="F24" i="16"/>
  <c r="AB24" i="16" s="1"/>
  <c r="AC24" i="16" s="1"/>
  <c r="F25" i="16"/>
  <c r="AB25" i="16" s="1"/>
  <c r="F26" i="16"/>
  <c r="AB26" i="16" s="1"/>
  <c r="F27" i="16"/>
  <c r="AB27" i="16" s="1"/>
  <c r="F28" i="16"/>
  <c r="AB28" i="16" s="1"/>
  <c r="AC28" i="16" s="1"/>
  <c r="F29" i="16"/>
  <c r="AB29" i="16" s="1"/>
  <c r="F30" i="16"/>
  <c r="AB30" i="16" s="1"/>
  <c r="F31" i="16"/>
  <c r="AB31" i="16" s="1"/>
  <c r="F32" i="16"/>
  <c r="AB32" i="16" s="1"/>
  <c r="AC32" i="16" s="1"/>
  <c r="E13" i="18"/>
  <c r="AA13" i="18" s="1"/>
  <c r="E13" i="17"/>
  <c r="AA13" i="17" s="1"/>
  <c r="E13" i="16"/>
  <c r="AA13" i="16" s="1"/>
  <c r="O19" i="17" l="1"/>
  <c r="K21" i="17"/>
  <c r="S21" i="17"/>
  <c r="I21" i="17"/>
  <c r="Z21" i="17" s="1"/>
  <c r="I19" i="17"/>
  <c r="K19" i="17"/>
  <c r="Q19" i="17"/>
  <c r="S19" i="17"/>
  <c r="Y19" i="17"/>
  <c r="I27" i="17"/>
  <c r="O27" i="17"/>
  <c r="Q27" i="17"/>
  <c r="M27" i="17"/>
  <c r="S15" i="17"/>
  <c r="S31" i="17"/>
  <c r="M22" i="17"/>
  <c r="S23" i="17"/>
  <c r="I29" i="17"/>
  <c r="K29" i="17"/>
  <c r="Y29" i="17"/>
  <c r="M30" i="17"/>
  <c r="Q29" i="17"/>
  <c r="S29" i="17"/>
  <c r="K20" i="17"/>
  <c r="M28" i="17"/>
  <c r="Y18" i="17"/>
  <c r="Z18" i="17" s="1"/>
  <c r="Y22" i="17"/>
  <c r="Z22" i="17" s="1"/>
  <c r="M14" i="17"/>
  <c r="K28" i="17"/>
  <c r="O30" i="17"/>
  <c r="Q15" i="17"/>
  <c r="I23" i="17"/>
  <c r="Y30" i="17"/>
  <c r="Z30" i="17" s="1"/>
  <c r="Y28" i="17"/>
  <c r="Z28" i="17" s="1"/>
  <c r="Y25" i="17"/>
  <c r="Z25" i="17" s="1"/>
  <c r="Y31" i="17"/>
  <c r="Z31" i="17" s="1"/>
  <c r="K16" i="17"/>
  <c r="M18" i="17"/>
  <c r="K24" i="17"/>
  <c r="M26" i="17"/>
  <c r="K32" i="17"/>
  <c r="S18" i="17"/>
  <c r="K14" i="17"/>
  <c r="M16" i="17"/>
  <c r="K22" i="17"/>
  <c r="M24" i="17"/>
  <c r="K30" i="17"/>
  <c r="M32" i="17"/>
  <c r="K17" i="17"/>
  <c r="S26" i="17"/>
  <c r="O15" i="17"/>
  <c r="Q18" i="17"/>
  <c r="S20" i="17"/>
  <c r="O23" i="17"/>
  <c r="Q26" i="17"/>
  <c r="S28" i="17"/>
  <c r="O31" i="17"/>
  <c r="K18" i="17"/>
  <c r="K25" i="17"/>
  <c r="Q31" i="17"/>
  <c r="Y16" i="17"/>
  <c r="Z16" i="17" s="1"/>
  <c r="S17" i="17"/>
  <c r="Q24" i="17"/>
  <c r="Q17" i="17"/>
  <c r="Z27" i="17"/>
  <c r="Y24" i="17"/>
  <c r="Z24" i="17" s="1"/>
  <c r="Y14" i="17"/>
  <c r="Z14" i="17" s="1"/>
  <c r="Q14" i="17"/>
  <c r="S16" i="17"/>
  <c r="Q22" i="17"/>
  <c r="S24" i="17"/>
  <c r="Q30" i="17"/>
  <c r="S32" i="17"/>
  <c r="O22" i="17"/>
  <c r="S14" i="17"/>
  <c r="O17" i="17"/>
  <c r="Q20" i="17"/>
  <c r="S22" i="17"/>
  <c r="O25" i="17"/>
  <c r="Q28" i="17"/>
  <c r="S30" i="17"/>
  <c r="Z19" i="17"/>
  <c r="M20" i="17"/>
  <c r="O16" i="17"/>
  <c r="M21" i="17"/>
  <c r="O24" i="17"/>
  <c r="M29" i="17"/>
  <c r="O32" i="17"/>
  <c r="K26" i="17"/>
  <c r="Q32" i="17"/>
  <c r="Y32" i="17"/>
  <c r="Z32" i="17" s="1"/>
  <c r="Z23" i="17"/>
  <c r="Q25" i="17"/>
  <c r="Q16" i="17"/>
  <c r="Y26" i="17"/>
  <c r="Z26" i="17" s="1"/>
  <c r="Y17" i="17"/>
  <c r="Z17" i="17" s="1"/>
  <c r="Y15" i="17"/>
  <c r="Z15" i="17" s="1"/>
  <c r="K15" i="17"/>
  <c r="M17" i="17"/>
  <c r="O20" i="17"/>
  <c r="K23" i="17"/>
  <c r="M25" i="17"/>
  <c r="O28" i="17"/>
  <c r="K31" i="17"/>
  <c r="O14" i="17"/>
  <c r="S25" i="17"/>
  <c r="M15" i="17"/>
  <c r="O18" i="17"/>
  <c r="M23" i="17"/>
  <c r="O26" i="17"/>
  <c r="M31" i="17"/>
  <c r="O21" i="17"/>
  <c r="Y20" i="17"/>
  <c r="Z20" i="17" s="1"/>
  <c r="AC25" i="16"/>
  <c r="AC17" i="16"/>
  <c r="AC27" i="16"/>
  <c r="AC30" i="16"/>
  <c r="AC26" i="16"/>
  <c r="AC18" i="16"/>
  <c r="AC14" i="16"/>
  <c r="AC21" i="15"/>
  <c r="AC24" i="15"/>
  <c r="AC18" i="15"/>
  <c r="AC29" i="16"/>
  <c r="AC13" i="16"/>
  <c r="AC17" i="15"/>
  <c r="AC27" i="15"/>
  <c r="AC19" i="15"/>
  <c r="AC15" i="18"/>
  <c r="AC19" i="16"/>
  <c r="AC31" i="16"/>
  <c r="AC23" i="16"/>
  <c r="AC15" i="16"/>
  <c r="AC17" i="18"/>
  <c r="AC14" i="15"/>
  <c r="AC13" i="15"/>
  <c r="AC21" i="16"/>
  <c r="AC15" i="15"/>
  <c r="AC19" i="18"/>
  <c r="AC14" i="18"/>
  <c r="AC26" i="15"/>
  <c r="AC25" i="15"/>
  <c r="F3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Z29" i="17" l="1"/>
  <c r="F42" i="24"/>
  <c r="D11" i="14" l="1"/>
  <c r="F11" i="14"/>
  <c r="H11" i="14"/>
  <c r="J11" i="14"/>
  <c r="L11" i="14"/>
  <c r="D30" i="14"/>
  <c r="I21" i="12"/>
  <c r="F62" i="14" s="1"/>
  <c r="F21" i="12"/>
  <c r="I11" i="12"/>
  <c r="F11" i="12"/>
  <c r="L11" i="12" l="1"/>
  <c r="D62" i="14" s="1"/>
  <c r="L21" i="12"/>
  <c r="H63" i="14" l="1"/>
  <c r="F2" i="24" l="1"/>
  <c r="F36" i="24" l="1"/>
  <c r="D36" i="24"/>
  <c r="F43" i="24" l="1"/>
  <c r="F39" i="24"/>
  <c r="D108" i="14" s="1"/>
  <c r="J2" i="14" l="1"/>
  <c r="G17" i="21"/>
  <c r="H17" i="21"/>
  <c r="I17" i="21"/>
  <c r="J17" i="21"/>
  <c r="K17" i="21"/>
  <c r="L17" i="21"/>
  <c r="C16" i="21"/>
  <c r="C17" i="21"/>
  <c r="G27" i="11"/>
  <c r="H20" i="11"/>
  <c r="I20" i="11"/>
  <c r="J20" i="11"/>
  <c r="K20" i="11"/>
  <c r="L20" i="11"/>
  <c r="G20" i="11"/>
  <c r="H12" i="11"/>
  <c r="I12" i="11"/>
  <c r="J12" i="11"/>
  <c r="K12" i="11"/>
  <c r="L12" i="11"/>
  <c r="G12" i="11"/>
  <c r="D17" i="11"/>
  <c r="A21" i="23"/>
  <c r="B21" i="23"/>
  <c r="C21" i="23"/>
  <c r="D21" i="23"/>
  <c r="E21" i="23"/>
  <c r="G21" i="23"/>
  <c r="H21" i="23"/>
  <c r="J21" i="23"/>
  <c r="K21" i="23"/>
  <c r="A11" i="23"/>
  <c r="B11" i="23"/>
  <c r="C11" i="23"/>
  <c r="D11" i="23"/>
  <c r="E11" i="23"/>
  <c r="G11" i="23"/>
  <c r="H11" i="23"/>
  <c r="J11" i="23"/>
  <c r="K11" i="23"/>
  <c r="E13" i="15"/>
  <c r="AA13" i="15" s="1"/>
  <c r="E14" i="15"/>
  <c r="AA14" i="15" s="1"/>
  <c r="E15" i="15"/>
  <c r="AA15" i="15" s="1"/>
  <c r="E16" i="15"/>
  <c r="AA16" i="15" s="1"/>
  <c r="E17" i="15"/>
  <c r="AA17" i="15" s="1"/>
  <c r="E18" i="15"/>
  <c r="AA18" i="15" s="1"/>
  <c r="E19" i="15"/>
  <c r="AA19" i="15" s="1"/>
  <c r="E20" i="15"/>
  <c r="AA20" i="15" s="1"/>
  <c r="E21" i="15"/>
  <c r="AA21" i="15" s="1"/>
  <c r="E22" i="15"/>
  <c r="AA22" i="15" s="1"/>
  <c r="E23" i="15"/>
  <c r="AA23" i="15" s="1"/>
  <c r="E24" i="15"/>
  <c r="AA24" i="15" s="1"/>
  <c r="E25" i="15"/>
  <c r="AA25" i="15" s="1"/>
  <c r="E26" i="15"/>
  <c r="AA26" i="15" s="1"/>
  <c r="E27" i="15"/>
  <c r="AA27" i="15" s="1"/>
  <c r="D17" i="21" l="1"/>
  <c r="C41" i="21"/>
  <c r="C33" i="21"/>
  <c r="C21" i="21"/>
  <c r="C22" i="21"/>
  <c r="C23" i="21"/>
  <c r="C24" i="21"/>
  <c r="G29" i="21"/>
  <c r="D29" i="21" s="1"/>
  <c r="G30" i="21"/>
  <c r="G31" i="21"/>
  <c r="D31" i="21" s="1"/>
  <c r="G32" i="21"/>
  <c r="D32" i="21" s="1"/>
  <c r="G33" i="21"/>
  <c r="D33" i="21" s="1"/>
  <c r="G21" i="21"/>
  <c r="H21" i="21"/>
  <c r="I21" i="21"/>
  <c r="J21" i="21"/>
  <c r="K21" i="21"/>
  <c r="L21" i="21"/>
  <c r="G22" i="21"/>
  <c r="H22" i="21"/>
  <c r="I22" i="21"/>
  <c r="J22" i="21"/>
  <c r="K22" i="21"/>
  <c r="L22" i="21"/>
  <c r="G23" i="21"/>
  <c r="H23" i="21"/>
  <c r="I23" i="21"/>
  <c r="J23" i="21"/>
  <c r="K23" i="21"/>
  <c r="L23" i="21"/>
  <c r="G24" i="21"/>
  <c r="H24" i="21"/>
  <c r="I24" i="21"/>
  <c r="J24" i="21"/>
  <c r="K24" i="21"/>
  <c r="L24" i="21"/>
  <c r="G25" i="21"/>
  <c r="H25" i="21"/>
  <c r="I25" i="21"/>
  <c r="J25" i="21"/>
  <c r="K25" i="21"/>
  <c r="L25" i="21"/>
  <c r="G13" i="21"/>
  <c r="H13" i="21"/>
  <c r="I13" i="21"/>
  <c r="J13" i="21"/>
  <c r="K13" i="21"/>
  <c r="L13" i="21"/>
  <c r="G14" i="21"/>
  <c r="H14" i="21"/>
  <c r="I14" i="21"/>
  <c r="J14" i="21"/>
  <c r="K14" i="21"/>
  <c r="L14" i="21"/>
  <c r="G15" i="21"/>
  <c r="H15" i="21"/>
  <c r="I15" i="21"/>
  <c r="J15" i="21"/>
  <c r="K15" i="21"/>
  <c r="L15" i="21"/>
  <c r="G16" i="21"/>
  <c r="H16" i="21"/>
  <c r="I16" i="21"/>
  <c r="J16" i="21"/>
  <c r="K16" i="21"/>
  <c r="L16" i="21"/>
  <c r="G10" i="21"/>
  <c r="H10" i="21"/>
  <c r="I10" i="21"/>
  <c r="J10" i="21"/>
  <c r="K10" i="21"/>
  <c r="L10" i="21"/>
  <c r="F41" i="21"/>
  <c r="D41" i="21" s="1"/>
  <c r="F40" i="21"/>
  <c r="D40" i="21" s="1"/>
  <c r="F39" i="21"/>
  <c r="D39" i="21" s="1"/>
  <c r="F38" i="21"/>
  <c r="D38" i="21" s="1"/>
  <c r="F37" i="21"/>
  <c r="D37" i="21" s="1"/>
  <c r="E41" i="21"/>
  <c r="E40" i="21"/>
  <c r="E39" i="21"/>
  <c r="E38" i="21"/>
  <c r="E37" i="21"/>
  <c r="D30" i="21"/>
  <c r="A5" i="21"/>
  <c r="D10" i="21" l="1"/>
  <c r="D13" i="21"/>
  <c r="J12" i="21"/>
  <c r="H20" i="21"/>
  <c r="K12" i="21"/>
  <c r="I20" i="21"/>
  <c r="I12" i="21"/>
  <c r="K20" i="21"/>
  <c r="G20" i="21"/>
  <c r="L20" i="21"/>
  <c r="L12" i="21"/>
  <c r="H12" i="21"/>
  <c r="J20" i="21"/>
  <c r="G12" i="21"/>
  <c r="D28" i="21"/>
  <c r="D107" i="14" s="1"/>
  <c r="G27" i="21"/>
  <c r="D23" i="21"/>
  <c r="D15" i="21"/>
  <c r="D16" i="21"/>
  <c r="D14" i="21"/>
  <c r="D25" i="21"/>
  <c r="D24" i="21"/>
  <c r="D22" i="21"/>
  <c r="D21" i="21"/>
  <c r="D36" i="21"/>
  <c r="F36" i="21"/>
  <c r="E36" i="21"/>
  <c r="D12" i="21" l="1"/>
  <c r="D27" i="21"/>
  <c r="D20" i="21"/>
  <c r="D43" i="21" l="1"/>
  <c r="A5" i="18"/>
  <c r="A5" i="17"/>
  <c r="A5" i="16"/>
  <c r="A5" i="15"/>
  <c r="A5" i="14"/>
  <c r="D103" i="14" l="1"/>
  <c r="D100" i="14"/>
  <c r="B51" i="14"/>
  <c r="B52" i="14"/>
  <c r="B53" i="14"/>
  <c r="B22" i="14"/>
  <c r="B23" i="14"/>
  <c r="B24" i="14"/>
  <c r="I33" i="4"/>
  <c r="J33" i="4"/>
  <c r="K33" i="4"/>
  <c r="L33" i="4"/>
  <c r="M33" i="4"/>
  <c r="H33" i="4"/>
  <c r="N25" i="4"/>
  <c r="N26" i="4"/>
  <c r="N32" i="4"/>
  <c r="N18" i="4" l="1"/>
  <c r="N19" i="4"/>
  <c r="N20" i="4"/>
  <c r="N21" i="4"/>
  <c r="N22" i="4"/>
  <c r="N23" i="4"/>
  <c r="A5" i="11" l="1"/>
  <c r="A5" i="5"/>
  <c r="A5" i="4"/>
  <c r="A5" i="3"/>
  <c r="A5" i="2"/>
  <c r="B13" i="18"/>
  <c r="B14" i="18"/>
  <c r="B15" i="18"/>
  <c r="B16" i="18"/>
  <c r="B17" i="18"/>
  <c r="B18" i="18"/>
  <c r="B19" i="18"/>
  <c r="B13" i="17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C13" i="18"/>
  <c r="D13" i="18"/>
  <c r="W13" i="18"/>
  <c r="G13" i="18"/>
  <c r="H13" i="18"/>
  <c r="J13" i="18"/>
  <c r="L13" i="18"/>
  <c r="N13" i="18"/>
  <c r="P13" i="18"/>
  <c r="R13" i="18"/>
  <c r="C14" i="18"/>
  <c r="D14" i="18"/>
  <c r="E14" i="18"/>
  <c r="G14" i="18"/>
  <c r="H14" i="18"/>
  <c r="J14" i="18"/>
  <c r="L14" i="18"/>
  <c r="N14" i="18"/>
  <c r="P14" i="18"/>
  <c r="R14" i="18"/>
  <c r="C15" i="18"/>
  <c r="D15" i="18"/>
  <c r="E15" i="18"/>
  <c r="G15" i="18"/>
  <c r="H15" i="18"/>
  <c r="J15" i="18"/>
  <c r="L15" i="18"/>
  <c r="N15" i="18"/>
  <c r="P15" i="18"/>
  <c r="R15" i="18"/>
  <c r="C16" i="18"/>
  <c r="D16" i="18"/>
  <c r="E16" i="18"/>
  <c r="G16" i="18"/>
  <c r="H16" i="18"/>
  <c r="J16" i="18"/>
  <c r="L16" i="18"/>
  <c r="N16" i="18"/>
  <c r="P16" i="18"/>
  <c r="R16" i="18"/>
  <c r="C17" i="18"/>
  <c r="D17" i="18"/>
  <c r="E17" i="18"/>
  <c r="G17" i="18"/>
  <c r="H17" i="18"/>
  <c r="J17" i="18"/>
  <c r="L17" i="18"/>
  <c r="N17" i="18"/>
  <c r="P17" i="18"/>
  <c r="R17" i="18"/>
  <c r="C18" i="18"/>
  <c r="D18" i="18"/>
  <c r="E18" i="18"/>
  <c r="G18" i="18"/>
  <c r="H18" i="18"/>
  <c r="J18" i="18"/>
  <c r="L18" i="18"/>
  <c r="N18" i="18"/>
  <c r="P18" i="18"/>
  <c r="R18" i="18"/>
  <c r="C19" i="18"/>
  <c r="D19" i="18"/>
  <c r="E19" i="18"/>
  <c r="G19" i="18"/>
  <c r="H19" i="18"/>
  <c r="J19" i="18"/>
  <c r="L19" i="18"/>
  <c r="N19" i="18"/>
  <c r="P19" i="18"/>
  <c r="R19" i="18"/>
  <c r="C13" i="17"/>
  <c r="D13" i="17"/>
  <c r="W13" i="17"/>
  <c r="G13" i="17"/>
  <c r="H13" i="17"/>
  <c r="J13" i="17"/>
  <c r="L13" i="17"/>
  <c r="N13" i="17"/>
  <c r="P13" i="17"/>
  <c r="R13" i="17"/>
  <c r="C13" i="16"/>
  <c r="D13" i="16"/>
  <c r="W13" i="16"/>
  <c r="G13" i="16"/>
  <c r="H13" i="16"/>
  <c r="J13" i="16"/>
  <c r="L13" i="16"/>
  <c r="N13" i="16"/>
  <c r="P13" i="16"/>
  <c r="R13" i="16"/>
  <c r="C14" i="16"/>
  <c r="D14" i="16"/>
  <c r="E14" i="16"/>
  <c r="G14" i="16"/>
  <c r="H14" i="16"/>
  <c r="J14" i="16"/>
  <c r="L14" i="16"/>
  <c r="N14" i="16"/>
  <c r="P14" i="16"/>
  <c r="R14" i="16"/>
  <c r="C15" i="16"/>
  <c r="D15" i="16"/>
  <c r="E15" i="16"/>
  <c r="G15" i="16"/>
  <c r="H15" i="16"/>
  <c r="J15" i="16"/>
  <c r="L15" i="16"/>
  <c r="N15" i="16"/>
  <c r="P15" i="16"/>
  <c r="R15" i="16"/>
  <c r="C16" i="16"/>
  <c r="D16" i="16"/>
  <c r="E16" i="16"/>
  <c r="G16" i="16"/>
  <c r="H16" i="16"/>
  <c r="J16" i="16"/>
  <c r="L16" i="16"/>
  <c r="N16" i="16"/>
  <c r="P16" i="16"/>
  <c r="R16" i="16"/>
  <c r="C17" i="16"/>
  <c r="D17" i="16"/>
  <c r="E17" i="16"/>
  <c r="G17" i="16"/>
  <c r="H17" i="16"/>
  <c r="J17" i="16"/>
  <c r="L17" i="16"/>
  <c r="N17" i="16"/>
  <c r="P17" i="16"/>
  <c r="R17" i="16"/>
  <c r="C18" i="16"/>
  <c r="D18" i="16"/>
  <c r="E18" i="16"/>
  <c r="G18" i="16"/>
  <c r="H18" i="16"/>
  <c r="J18" i="16"/>
  <c r="L18" i="16"/>
  <c r="N18" i="16"/>
  <c r="P18" i="16"/>
  <c r="R18" i="16"/>
  <c r="C19" i="16"/>
  <c r="D19" i="16"/>
  <c r="E19" i="16"/>
  <c r="G19" i="16"/>
  <c r="H19" i="16"/>
  <c r="J19" i="16"/>
  <c r="L19" i="16"/>
  <c r="N19" i="16"/>
  <c r="P19" i="16"/>
  <c r="R19" i="16"/>
  <c r="C20" i="16"/>
  <c r="D20" i="16"/>
  <c r="E20" i="16"/>
  <c r="G20" i="16"/>
  <c r="H20" i="16"/>
  <c r="J20" i="16"/>
  <c r="L20" i="16"/>
  <c r="N20" i="16"/>
  <c r="P20" i="16"/>
  <c r="R20" i="16"/>
  <c r="C21" i="16"/>
  <c r="D21" i="16"/>
  <c r="E21" i="16"/>
  <c r="G21" i="16"/>
  <c r="H21" i="16"/>
  <c r="J21" i="16"/>
  <c r="L21" i="16"/>
  <c r="N21" i="16"/>
  <c r="P21" i="16"/>
  <c r="R21" i="16"/>
  <c r="C22" i="16"/>
  <c r="D22" i="16"/>
  <c r="E22" i="16"/>
  <c r="G22" i="16"/>
  <c r="H22" i="16"/>
  <c r="J22" i="16"/>
  <c r="L22" i="16"/>
  <c r="N22" i="16"/>
  <c r="P22" i="16"/>
  <c r="R22" i="16"/>
  <c r="C23" i="16"/>
  <c r="D23" i="16"/>
  <c r="E23" i="16"/>
  <c r="G23" i="16"/>
  <c r="H23" i="16"/>
  <c r="J23" i="16"/>
  <c r="L23" i="16"/>
  <c r="N23" i="16"/>
  <c r="P23" i="16"/>
  <c r="R23" i="16"/>
  <c r="C24" i="16"/>
  <c r="D24" i="16"/>
  <c r="E24" i="16"/>
  <c r="G24" i="16"/>
  <c r="H24" i="16"/>
  <c r="J24" i="16"/>
  <c r="L24" i="16"/>
  <c r="N24" i="16"/>
  <c r="P24" i="16"/>
  <c r="R24" i="16"/>
  <c r="C25" i="16"/>
  <c r="D25" i="16"/>
  <c r="E25" i="16"/>
  <c r="G25" i="16"/>
  <c r="H25" i="16"/>
  <c r="J25" i="16"/>
  <c r="L25" i="16"/>
  <c r="N25" i="16"/>
  <c r="P25" i="16"/>
  <c r="R25" i="16"/>
  <c r="C26" i="16"/>
  <c r="D26" i="16"/>
  <c r="E26" i="16"/>
  <c r="G26" i="16"/>
  <c r="H26" i="16"/>
  <c r="J26" i="16"/>
  <c r="L26" i="16"/>
  <c r="N26" i="16"/>
  <c r="P26" i="16"/>
  <c r="R26" i="16"/>
  <c r="C27" i="16"/>
  <c r="D27" i="16"/>
  <c r="E27" i="16"/>
  <c r="G27" i="16"/>
  <c r="H27" i="16"/>
  <c r="J27" i="16"/>
  <c r="L27" i="16"/>
  <c r="N27" i="16"/>
  <c r="P27" i="16"/>
  <c r="R27" i="16"/>
  <c r="C28" i="16"/>
  <c r="D28" i="16"/>
  <c r="E28" i="16"/>
  <c r="G28" i="16"/>
  <c r="H28" i="16"/>
  <c r="J28" i="16"/>
  <c r="L28" i="16"/>
  <c r="N28" i="16"/>
  <c r="P28" i="16"/>
  <c r="R28" i="16"/>
  <c r="C29" i="16"/>
  <c r="D29" i="16"/>
  <c r="E29" i="16"/>
  <c r="G29" i="16"/>
  <c r="H29" i="16"/>
  <c r="J29" i="16"/>
  <c r="L29" i="16"/>
  <c r="N29" i="16"/>
  <c r="P29" i="16"/>
  <c r="R29" i="16"/>
  <c r="C30" i="16"/>
  <c r="D30" i="16"/>
  <c r="E30" i="16"/>
  <c r="G30" i="16"/>
  <c r="H30" i="16"/>
  <c r="J30" i="16"/>
  <c r="L30" i="16"/>
  <c r="N30" i="16"/>
  <c r="P30" i="16"/>
  <c r="R30" i="16"/>
  <c r="C31" i="16"/>
  <c r="D31" i="16"/>
  <c r="E31" i="16"/>
  <c r="G31" i="16"/>
  <c r="H31" i="16"/>
  <c r="J31" i="16"/>
  <c r="L31" i="16"/>
  <c r="N31" i="16"/>
  <c r="P31" i="16"/>
  <c r="R31" i="16"/>
  <c r="C32" i="16"/>
  <c r="D32" i="16"/>
  <c r="E32" i="16"/>
  <c r="G32" i="16"/>
  <c r="H32" i="16"/>
  <c r="J32" i="16"/>
  <c r="L32" i="16"/>
  <c r="N32" i="16"/>
  <c r="P32" i="16"/>
  <c r="R32" i="16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D13" i="15"/>
  <c r="G13" i="15"/>
  <c r="H13" i="15"/>
  <c r="D14" i="15"/>
  <c r="G14" i="15"/>
  <c r="H14" i="15"/>
  <c r="D15" i="15"/>
  <c r="G15" i="15"/>
  <c r="H15" i="15"/>
  <c r="D16" i="15"/>
  <c r="G16" i="15"/>
  <c r="H16" i="15"/>
  <c r="D17" i="15"/>
  <c r="G17" i="15"/>
  <c r="H17" i="15"/>
  <c r="D18" i="15"/>
  <c r="G18" i="15"/>
  <c r="H18" i="15"/>
  <c r="D19" i="15"/>
  <c r="G19" i="15"/>
  <c r="H19" i="15"/>
  <c r="D20" i="15"/>
  <c r="G20" i="15"/>
  <c r="H20" i="15"/>
  <c r="D21" i="15"/>
  <c r="G21" i="15"/>
  <c r="H21" i="15"/>
  <c r="D22" i="15"/>
  <c r="G22" i="15"/>
  <c r="H22" i="15"/>
  <c r="D23" i="15"/>
  <c r="G23" i="15"/>
  <c r="H23" i="15"/>
  <c r="D24" i="15"/>
  <c r="G24" i="15"/>
  <c r="H24" i="15"/>
  <c r="D25" i="15"/>
  <c r="G25" i="15"/>
  <c r="H25" i="15"/>
  <c r="D26" i="15"/>
  <c r="G26" i="15"/>
  <c r="H26" i="15"/>
  <c r="D27" i="15"/>
  <c r="G27" i="15"/>
  <c r="H27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AA19" i="18" l="1"/>
  <c r="W19" i="18" s="1"/>
  <c r="X19" i="18" s="1"/>
  <c r="AA17" i="18"/>
  <c r="W17" i="18" s="1"/>
  <c r="X17" i="18" s="1"/>
  <c r="AA15" i="18"/>
  <c r="W15" i="18" s="1"/>
  <c r="X15" i="18" s="1"/>
  <c r="AA18" i="18"/>
  <c r="W18" i="18" s="1"/>
  <c r="X18" i="18" s="1"/>
  <c r="AA16" i="18"/>
  <c r="W16" i="18" s="1"/>
  <c r="X16" i="18" s="1"/>
  <c r="AA14" i="18"/>
  <c r="W14" i="18" s="1"/>
  <c r="X14" i="18" s="1"/>
  <c r="AA31" i="16"/>
  <c r="W31" i="16" s="1"/>
  <c r="X31" i="16" s="1"/>
  <c r="AA29" i="16"/>
  <c r="W29" i="16" s="1"/>
  <c r="X29" i="16" s="1"/>
  <c r="AA27" i="16"/>
  <c r="W27" i="16" s="1"/>
  <c r="X27" i="16" s="1"/>
  <c r="AA25" i="16"/>
  <c r="W25" i="16" s="1"/>
  <c r="X25" i="16" s="1"/>
  <c r="AA23" i="16"/>
  <c r="W23" i="16" s="1"/>
  <c r="X23" i="16" s="1"/>
  <c r="AA21" i="16"/>
  <c r="W21" i="16" s="1"/>
  <c r="X21" i="16" s="1"/>
  <c r="AA19" i="16"/>
  <c r="W19" i="16" s="1"/>
  <c r="X19" i="16" s="1"/>
  <c r="AA17" i="16"/>
  <c r="W17" i="16" s="1"/>
  <c r="X17" i="16" s="1"/>
  <c r="AA15" i="16"/>
  <c r="W15" i="16" s="1"/>
  <c r="X15" i="16" s="1"/>
  <c r="AA32" i="16"/>
  <c r="W32" i="16" s="1"/>
  <c r="X32" i="16" s="1"/>
  <c r="AA30" i="16"/>
  <c r="W30" i="16" s="1"/>
  <c r="X30" i="16" s="1"/>
  <c r="AA28" i="16"/>
  <c r="W28" i="16" s="1"/>
  <c r="X28" i="16" s="1"/>
  <c r="AA26" i="16"/>
  <c r="W26" i="16" s="1"/>
  <c r="X26" i="16" s="1"/>
  <c r="AA24" i="16"/>
  <c r="W24" i="16" s="1"/>
  <c r="X24" i="16" s="1"/>
  <c r="AA22" i="16"/>
  <c r="W22" i="16" s="1"/>
  <c r="X22" i="16" s="1"/>
  <c r="AA20" i="16"/>
  <c r="W20" i="16" s="1"/>
  <c r="X20" i="16" s="1"/>
  <c r="AA18" i="16"/>
  <c r="W18" i="16" s="1"/>
  <c r="X18" i="16" s="1"/>
  <c r="AA16" i="16"/>
  <c r="W16" i="16" s="1"/>
  <c r="X16" i="16" s="1"/>
  <c r="AA14" i="16"/>
  <c r="W14" i="16" s="1"/>
  <c r="X14" i="16" s="1"/>
  <c r="T22" i="15"/>
  <c r="O22" i="15" s="1"/>
  <c r="X13" i="18"/>
  <c r="N20" i="18"/>
  <c r="X13" i="17"/>
  <c r="X13" i="16"/>
  <c r="W26" i="15"/>
  <c r="X26" i="15" s="1"/>
  <c r="W25" i="15"/>
  <c r="X25" i="15" s="1"/>
  <c r="W21" i="15"/>
  <c r="X21" i="15" s="1"/>
  <c r="W17" i="15"/>
  <c r="X17" i="15" s="1"/>
  <c r="W24" i="15"/>
  <c r="X24" i="15" s="1"/>
  <c r="W27" i="15"/>
  <c r="X27" i="15" s="1"/>
  <c r="W23" i="15"/>
  <c r="X23" i="15" s="1"/>
  <c r="W19" i="15"/>
  <c r="X19" i="15" s="1"/>
  <c r="W15" i="15"/>
  <c r="X15" i="15" s="1"/>
  <c r="W22" i="15"/>
  <c r="X22" i="15" s="1"/>
  <c r="W18" i="15"/>
  <c r="X18" i="15" s="1"/>
  <c r="W20" i="15"/>
  <c r="X20" i="15" s="1"/>
  <c r="W16" i="15"/>
  <c r="X16" i="15" s="1"/>
  <c r="J28" i="15"/>
  <c r="W14" i="15"/>
  <c r="X14" i="15" s="1"/>
  <c r="W13" i="15"/>
  <c r="X13" i="15" s="1"/>
  <c r="T26" i="15"/>
  <c r="K26" i="15" s="1"/>
  <c r="T18" i="15"/>
  <c r="O18" i="15" s="1"/>
  <c r="T14" i="15"/>
  <c r="M14" i="15" s="1"/>
  <c r="T25" i="15"/>
  <c r="I25" i="15" s="1"/>
  <c r="T21" i="15"/>
  <c r="Q21" i="15" s="1"/>
  <c r="T17" i="15"/>
  <c r="Q17" i="15" s="1"/>
  <c r="T13" i="15"/>
  <c r="O13" i="15" s="1"/>
  <c r="T19" i="15"/>
  <c r="M19" i="15" s="1"/>
  <c r="R33" i="17"/>
  <c r="P28" i="15"/>
  <c r="T15" i="15"/>
  <c r="K15" i="15" s="1"/>
  <c r="L28" i="15"/>
  <c r="N28" i="15"/>
  <c r="R28" i="15"/>
  <c r="T15" i="18"/>
  <c r="I15" i="18" s="1"/>
  <c r="T19" i="18"/>
  <c r="O19" i="18" s="1"/>
  <c r="T16" i="18"/>
  <c r="M16" i="18" s="1"/>
  <c r="P20" i="18"/>
  <c r="H20" i="18"/>
  <c r="L20" i="18"/>
  <c r="T17" i="18"/>
  <c r="K17" i="18" s="1"/>
  <c r="R20" i="18"/>
  <c r="J20" i="18"/>
  <c r="T18" i="18"/>
  <c r="Q18" i="18" s="1"/>
  <c r="T14" i="18"/>
  <c r="O14" i="18" s="1"/>
  <c r="T13" i="18"/>
  <c r="O13" i="18" s="1"/>
  <c r="J33" i="17"/>
  <c r="P33" i="17"/>
  <c r="H33" i="17"/>
  <c r="L33" i="17"/>
  <c r="N33" i="17"/>
  <c r="T13" i="17"/>
  <c r="I13" i="17" s="1"/>
  <c r="T32" i="16"/>
  <c r="I32" i="16" s="1"/>
  <c r="T31" i="16"/>
  <c r="O31" i="16" s="1"/>
  <c r="T28" i="16"/>
  <c r="S28" i="16" s="1"/>
  <c r="T23" i="16"/>
  <c r="O23" i="16" s="1"/>
  <c r="T27" i="16"/>
  <c r="S27" i="16" s="1"/>
  <c r="T24" i="16"/>
  <c r="S24" i="16" s="1"/>
  <c r="T15" i="16"/>
  <c r="I15" i="16" s="1"/>
  <c r="T20" i="16"/>
  <c r="S20" i="16" s="1"/>
  <c r="T19" i="16"/>
  <c r="S19" i="16" s="1"/>
  <c r="N33" i="16"/>
  <c r="T16" i="16"/>
  <c r="I16" i="16" s="1"/>
  <c r="P33" i="16"/>
  <c r="H33" i="16"/>
  <c r="L33" i="16"/>
  <c r="T30" i="16"/>
  <c r="Q30" i="16" s="1"/>
  <c r="T29" i="16"/>
  <c r="Q29" i="16" s="1"/>
  <c r="T26" i="16"/>
  <c r="Q26" i="16" s="1"/>
  <c r="T25" i="16"/>
  <c r="M25" i="16" s="1"/>
  <c r="T22" i="16"/>
  <c r="Q22" i="16" s="1"/>
  <c r="T21" i="16"/>
  <c r="Q21" i="16" s="1"/>
  <c r="T18" i="16"/>
  <c r="Q18" i="16" s="1"/>
  <c r="T17" i="16"/>
  <c r="O17" i="16" s="1"/>
  <c r="T14" i="16"/>
  <c r="Q14" i="16" s="1"/>
  <c r="R33" i="16"/>
  <c r="J33" i="16"/>
  <c r="T13" i="16"/>
  <c r="O13" i="16" s="1"/>
  <c r="T27" i="15"/>
  <c r="I27" i="15" s="1"/>
  <c r="T23" i="15"/>
  <c r="M23" i="15" s="1"/>
  <c r="T24" i="15"/>
  <c r="K24" i="15" s="1"/>
  <c r="T20" i="15"/>
  <c r="S20" i="15" s="1"/>
  <c r="T16" i="15"/>
  <c r="I16" i="15" s="1"/>
  <c r="H28" i="15"/>
  <c r="Q22" i="15" l="1"/>
  <c r="S18" i="18"/>
  <c r="Q15" i="18"/>
  <c r="K15" i="18"/>
  <c r="M18" i="18"/>
  <c r="M15" i="18"/>
  <c r="O15" i="18"/>
  <c r="Q17" i="18"/>
  <c r="I19" i="18"/>
  <c r="K13" i="18"/>
  <c r="S15" i="18"/>
  <c r="O18" i="18"/>
  <c r="K16" i="18"/>
  <c r="Q14" i="18"/>
  <c r="I16" i="18"/>
  <c r="M17" i="18"/>
  <c r="S16" i="18"/>
  <c r="I17" i="18"/>
  <c r="S17" i="18"/>
  <c r="S14" i="18"/>
  <c r="I13" i="18"/>
  <c r="M14" i="18"/>
  <c r="Q19" i="18"/>
  <c r="S13" i="18"/>
  <c r="O16" i="18"/>
  <c r="K19" i="18"/>
  <c r="O17" i="18"/>
  <c r="Q16" i="18"/>
  <c r="I18" i="18"/>
  <c r="M19" i="18"/>
  <c r="K18" i="18"/>
  <c r="I14" i="18"/>
  <c r="Y14" i="18"/>
  <c r="Q13" i="18"/>
  <c r="K14" i="18"/>
  <c r="S19" i="18"/>
  <c r="M13" i="18"/>
  <c r="O13" i="17"/>
  <c r="S13" i="17"/>
  <c r="Q13" i="17"/>
  <c r="M13" i="17"/>
  <c r="K13" i="17"/>
  <c r="M19" i="16"/>
  <c r="S22" i="16"/>
  <c r="Q19" i="16"/>
  <c r="S26" i="16"/>
  <c r="M26" i="16"/>
  <c r="Q31" i="16"/>
  <c r="S25" i="16"/>
  <c r="Q24" i="16"/>
  <c r="Y14" i="16"/>
  <c r="I17" i="16"/>
  <c r="K32" i="16"/>
  <c r="O28" i="16"/>
  <c r="S32" i="16"/>
  <c r="M27" i="16"/>
  <c r="Q32" i="16"/>
  <c r="Q15" i="16"/>
  <c r="I25" i="16"/>
  <c r="K15" i="16"/>
  <c r="K31" i="16"/>
  <c r="I18" i="16"/>
  <c r="S18" i="16"/>
  <c r="M18" i="16"/>
  <c r="S14" i="16"/>
  <c r="S17" i="16"/>
  <c r="S16" i="16"/>
  <c r="Q16" i="16"/>
  <c r="I26" i="16"/>
  <c r="K26" i="16"/>
  <c r="K23" i="16"/>
  <c r="Y22" i="16"/>
  <c r="Q17" i="16"/>
  <c r="I19" i="16"/>
  <c r="M20" i="16"/>
  <c r="Q25" i="16"/>
  <c r="I27" i="16"/>
  <c r="M28" i="16"/>
  <c r="K16" i="16"/>
  <c r="K28" i="16"/>
  <c r="K13" i="16"/>
  <c r="S15" i="16"/>
  <c r="O18" i="16"/>
  <c r="K21" i="16"/>
  <c r="S23" i="16"/>
  <c r="O26" i="16"/>
  <c r="K29" i="16"/>
  <c r="S31" i="16"/>
  <c r="K18" i="16"/>
  <c r="K24" i="16"/>
  <c r="M13" i="16"/>
  <c r="I20" i="16"/>
  <c r="M21" i="16"/>
  <c r="I28" i="16"/>
  <c r="M29" i="16"/>
  <c r="K14" i="16"/>
  <c r="K20" i="16"/>
  <c r="O27" i="16"/>
  <c r="O20" i="16"/>
  <c r="I13" i="16"/>
  <c r="M14" i="16"/>
  <c r="I21" i="16"/>
  <c r="M22" i="16"/>
  <c r="Q27" i="16"/>
  <c r="I29" i="16"/>
  <c r="M30" i="16"/>
  <c r="K22" i="16"/>
  <c r="O29" i="16"/>
  <c r="S13" i="16"/>
  <c r="O16" i="16"/>
  <c r="K19" i="16"/>
  <c r="S21" i="16"/>
  <c r="O24" i="16"/>
  <c r="K27" i="16"/>
  <c r="S29" i="16"/>
  <c r="O32" i="16"/>
  <c r="O19" i="16"/>
  <c r="O25" i="16"/>
  <c r="I14" i="16"/>
  <c r="Z14" i="16" s="1"/>
  <c r="M15" i="16"/>
  <c r="Q20" i="16"/>
  <c r="I22" i="16"/>
  <c r="M23" i="16"/>
  <c r="Q28" i="16"/>
  <c r="I30" i="16"/>
  <c r="M31" i="16"/>
  <c r="O15" i="16"/>
  <c r="O21" i="16"/>
  <c r="K30" i="16"/>
  <c r="Q23" i="16"/>
  <c r="Y30" i="16"/>
  <c r="Z30" i="16" s="1"/>
  <c r="Q13" i="16"/>
  <c r="M16" i="16"/>
  <c r="I23" i="16"/>
  <c r="M24" i="16"/>
  <c r="I31" i="16"/>
  <c r="M32" i="16"/>
  <c r="S30" i="16"/>
  <c r="O14" i="16"/>
  <c r="K17" i="16"/>
  <c r="O22" i="16"/>
  <c r="K25" i="16"/>
  <c r="O30" i="16"/>
  <c r="M17" i="16"/>
  <c r="I24" i="16"/>
  <c r="S25" i="15"/>
  <c r="Q26" i="15"/>
  <c r="O27" i="15"/>
  <c r="K13" i="15"/>
  <c r="I14" i="15"/>
  <c r="I26" i="15"/>
  <c r="S26" i="15"/>
  <c r="Q27" i="15"/>
  <c r="M13" i="15"/>
  <c r="K14" i="15"/>
  <c r="I13" i="15"/>
  <c r="S15" i="15"/>
  <c r="Q16" i="15"/>
  <c r="O17" i="15"/>
  <c r="M18" i="15"/>
  <c r="K19" i="15"/>
  <c r="I20" i="15"/>
  <c r="S24" i="15"/>
  <c r="Q25" i="15"/>
  <c r="O26" i="15"/>
  <c r="M27" i="15"/>
  <c r="I15" i="15"/>
  <c r="S13" i="15"/>
  <c r="Q14" i="15"/>
  <c r="O15" i="15"/>
  <c r="M16" i="15"/>
  <c r="K17" i="15"/>
  <c r="I18" i="15"/>
  <c r="S14" i="15"/>
  <c r="Q15" i="15"/>
  <c r="O16" i="15"/>
  <c r="M17" i="15"/>
  <c r="K18" i="15"/>
  <c r="I17" i="15"/>
  <c r="S19" i="15"/>
  <c r="Q20" i="15"/>
  <c r="O21" i="15"/>
  <c r="M22" i="15"/>
  <c r="K23" i="15"/>
  <c r="I24" i="15"/>
  <c r="Q13" i="15"/>
  <c r="O14" i="15"/>
  <c r="M15" i="15"/>
  <c r="K16" i="15"/>
  <c r="I19" i="15"/>
  <c r="S17" i="15"/>
  <c r="Q18" i="15"/>
  <c r="O19" i="15"/>
  <c r="M20" i="15"/>
  <c r="K21" i="15"/>
  <c r="I22" i="15"/>
  <c r="S18" i="15"/>
  <c r="Q19" i="15"/>
  <c r="O20" i="15"/>
  <c r="M21" i="15"/>
  <c r="K22" i="15"/>
  <c r="I21" i="15"/>
  <c r="S23" i="15"/>
  <c r="Q24" i="15"/>
  <c r="O25" i="15"/>
  <c r="M26" i="15"/>
  <c r="K27" i="15"/>
  <c r="S16" i="15"/>
  <c r="K20" i="15"/>
  <c r="I23" i="15"/>
  <c r="S21" i="15"/>
  <c r="O23" i="15"/>
  <c r="M24" i="15"/>
  <c r="K25" i="15"/>
  <c r="S22" i="15"/>
  <c r="Q23" i="15"/>
  <c r="O24" i="15"/>
  <c r="M25" i="15"/>
  <c r="S27" i="15"/>
  <c r="Y13" i="16"/>
  <c r="Z13" i="16" s="1"/>
  <c r="Y22" i="15"/>
  <c r="Y19" i="18"/>
  <c r="Y21" i="16"/>
  <c r="Z21" i="16" s="1"/>
  <c r="Y16" i="18"/>
  <c r="Y18" i="18"/>
  <c r="Y13" i="18"/>
  <c r="Y15" i="18"/>
  <c r="Y17" i="18"/>
  <c r="Y13" i="17"/>
  <c r="Y16" i="16"/>
  <c r="Y24" i="16"/>
  <c r="Z24" i="16" s="1"/>
  <c r="Y32" i="16"/>
  <c r="Y15" i="16"/>
  <c r="Y23" i="16"/>
  <c r="Y18" i="16"/>
  <c r="Y26" i="16"/>
  <c r="Z26" i="16" s="1"/>
  <c r="Y25" i="16"/>
  <c r="Y17" i="16"/>
  <c r="Y27" i="16"/>
  <c r="Z27" i="16" s="1"/>
  <c r="Y20" i="16"/>
  <c r="Y28" i="16"/>
  <c r="Y31" i="16"/>
  <c r="Y19" i="16"/>
  <c r="Y29" i="16"/>
  <c r="Y14" i="15"/>
  <c r="Y27" i="15"/>
  <c r="Y19" i="15"/>
  <c r="Y25" i="15"/>
  <c r="Y13" i="15"/>
  <c r="Y16" i="15"/>
  <c r="Y18" i="15"/>
  <c r="Y20" i="15"/>
  <c r="Z20" i="15" s="1"/>
  <c r="Y17" i="15"/>
  <c r="Y26" i="15"/>
  <c r="Y24" i="15"/>
  <c r="Y23" i="15"/>
  <c r="Y15" i="15"/>
  <c r="Y21" i="15"/>
  <c r="Z21" i="15" s="1"/>
  <c r="T28" i="15"/>
  <c r="I28" i="15" s="1"/>
  <c r="Z22" i="16"/>
  <c r="T20" i="18"/>
  <c r="M20" i="18" s="1"/>
  <c r="T33" i="17"/>
  <c r="I33" i="17" s="1"/>
  <c r="T33" i="16"/>
  <c r="M33" i="16" s="1"/>
  <c r="Z19" i="18" l="1"/>
  <c r="Z26" i="15"/>
  <c r="Z17" i="15"/>
  <c r="Z22" i="15"/>
  <c r="Z14" i="18"/>
  <c r="I20" i="18"/>
  <c r="Q20" i="18"/>
  <c r="K20" i="18"/>
  <c r="S20" i="18"/>
  <c r="O20" i="18"/>
  <c r="Q33" i="17"/>
  <c r="K33" i="17"/>
  <c r="O33" i="17"/>
  <c r="S33" i="17"/>
  <c r="M33" i="17"/>
  <c r="Z18" i="16"/>
  <c r="I33" i="16"/>
  <c r="O33" i="16"/>
  <c r="Z29" i="16"/>
  <c r="K33" i="16"/>
  <c r="Q33" i="16"/>
  <c r="S33" i="16"/>
  <c r="K28" i="15"/>
  <c r="Q28" i="15"/>
  <c r="O28" i="15"/>
  <c r="S28" i="15"/>
  <c r="M28" i="15"/>
  <c r="Z14" i="15"/>
  <c r="Z17" i="18"/>
  <c r="Z15" i="18"/>
  <c r="Z13" i="18"/>
  <c r="Y20" i="18"/>
  <c r="Q15" i="14" s="1"/>
  <c r="Z16" i="18"/>
  <c r="Z18" i="18"/>
  <c r="Z13" i="17"/>
  <c r="Y33" i="17"/>
  <c r="Q14" i="14" s="1"/>
  <c r="Z20" i="16"/>
  <c r="Z23" i="16"/>
  <c r="Z16" i="16"/>
  <c r="Y33" i="16"/>
  <c r="Q13" i="14" s="1"/>
  <c r="Z19" i="16"/>
  <c r="Z17" i="16"/>
  <c r="Z15" i="16"/>
  <c r="Z28" i="16"/>
  <c r="Z31" i="16"/>
  <c r="Z25" i="16"/>
  <c r="Z32" i="16"/>
  <c r="Z27" i="15"/>
  <c r="Z23" i="15"/>
  <c r="Y28" i="15"/>
  <c r="Z13" i="15"/>
  <c r="Z16" i="15"/>
  <c r="Z25" i="15"/>
  <c r="Z15" i="15"/>
  <c r="Z24" i="15"/>
  <c r="Z18" i="15"/>
  <c r="Z19" i="15"/>
  <c r="N11" i="14"/>
  <c r="N16" i="14"/>
  <c r="N17" i="14"/>
  <c r="N18" i="14"/>
  <c r="N19" i="14"/>
  <c r="N20" i="14"/>
  <c r="N21" i="14"/>
  <c r="N22" i="14"/>
  <c r="N23" i="14"/>
  <c r="N24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L16" i="14"/>
  <c r="L17" i="14"/>
  <c r="L18" i="14"/>
  <c r="L19" i="14"/>
  <c r="L20" i="14"/>
  <c r="L21" i="14"/>
  <c r="L22" i="14"/>
  <c r="L23" i="14"/>
  <c r="L24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J16" i="14"/>
  <c r="J17" i="14"/>
  <c r="J18" i="14"/>
  <c r="J19" i="14"/>
  <c r="J20" i="14"/>
  <c r="J21" i="14"/>
  <c r="J22" i="14"/>
  <c r="J23" i="14"/>
  <c r="J24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H16" i="14"/>
  <c r="H17" i="14"/>
  <c r="H18" i="14"/>
  <c r="H19" i="14"/>
  <c r="H20" i="14"/>
  <c r="H21" i="14"/>
  <c r="H22" i="14"/>
  <c r="H23" i="14"/>
  <c r="H24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F16" i="14"/>
  <c r="F17" i="14"/>
  <c r="F18" i="14"/>
  <c r="F19" i="14"/>
  <c r="F20" i="14"/>
  <c r="F21" i="14"/>
  <c r="F22" i="14"/>
  <c r="F23" i="14"/>
  <c r="F24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D16" i="14"/>
  <c r="D17" i="14"/>
  <c r="D18" i="14"/>
  <c r="D19" i="14"/>
  <c r="D20" i="14"/>
  <c r="D21" i="14"/>
  <c r="D22" i="14"/>
  <c r="D23" i="14"/>
  <c r="D24" i="14"/>
  <c r="R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R52" i="14" l="1"/>
  <c r="R36" i="14"/>
  <c r="R19" i="14"/>
  <c r="R43" i="14"/>
  <c r="R39" i="14"/>
  <c r="R35" i="14"/>
  <c r="R31" i="14"/>
  <c r="R22" i="14"/>
  <c r="R18" i="14"/>
  <c r="R48" i="14"/>
  <c r="R40" i="14"/>
  <c r="R32" i="14"/>
  <c r="R51" i="14"/>
  <c r="R42" i="14"/>
  <c r="R17" i="14"/>
  <c r="R44" i="14"/>
  <c r="R23" i="14"/>
  <c r="R47" i="14"/>
  <c r="R50" i="14"/>
  <c r="R46" i="14"/>
  <c r="R38" i="14"/>
  <c r="R34" i="14"/>
  <c r="R21" i="14"/>
  <c r="R53" i="14"/>
  <c r="R45" i="14"/>
  <c r="R41" i="14"/>
  <c r="R37" i="14"/>
  <c r="R33" i="14"/>
  <c r="R24" i="14"/>
  <c r="R20" i="14"/>
  <c r="R16" i="14"/>
  <c r="Z33" i="16"/>
  <c r="R13" i="14" s="1"/>
  <c r="Z20" i="18"/>
  <c r="Z33" i="17"/>
  <c r="Z28" i="15"/>
  <c r="Y22" i="18"/>
  <c r="Z22" i="18"/>
  <c r="Y35" i="17"/>
  <c r="Y35" i="16"/>
  <c r="Y30" i="15"/>
  <c r="Q12" i="14"/>
  <c r="R49" i="14"/>
  <c r="P40" i="14"/>
  <c r="O40" i="14" s="1"/>
  <c r="P48" i="14"/>
  <c r="M48" i="14" s="1"/>
  <c r="P39" i="14"/>
  <c r="M39" i="14" s="1"/>
  <c r="P46" i="14"/>
  <c r="M46" i="14" s="1"/>
  <c r="P38" i="14"/>
  <c r="K38" i="14" s="1"/>
  <c r="P47" i="14"/>
  <c r="K47" i="14" s="1"/>
  <c r="P31" i="14"/>
  <c r="G31" i="14" s="1"/>
  <c r="P41" i="14"/>
  <c r="O41" i="14" s="1"/>
  <c r="P20" i="14"/>
  <c r="O20" i="14" s="1"/>
  <c r="P30" i="14"/>
  <c r="E30" i="14" s="1"/>
  <c r="P52" i="14"/>
  <c r="G52" i="14" s="1"/>
  <c r="P36" i="14"/>
  <c r="G36" i="14" s="1"/>
  <c r="P45" i="14"/>
  <c r="O45" i="14" s="1"/>
  <c r="P53" i="14"/>
  <c r="I53" i="14" s="1"/>
  <c r="P49" i="14"/>
  <c r="K49" i="14" s="1"/>
  <c r="P44" i="14"/>
  <c r="I44" i="14" s="1"/>
  <c r="P32" i="14"/>
  <c r="I32" i="14" s="1"/>
  <c r="P19" i="14"/>
  <c r="O19" i="14" s="1"/>
  <c r="P24" i="14"/>
  <c r="K24" i="14" s="1"/>
  <c r="P16" i="14"/>
  <c r="G16" i="14" s="1"/>
  <c r="P51" i="14"/>
  <c r="G51" i="14" s="1"/>
  <c r="P43" i="14"/>
  <c r="E43" i="14" s="1"/>
  <c r="P35" i="14"/>
  <c r="O35" i="14" s="1"/>
  <c r="P37" i="14"/>
  <c r="I37" i="14" s="1"/>
  <c r="P33" i="14"/>
  <c r="K33" i="14" s="1"/>
  <c r="P22" i="14"/>
  <c r="E22" i="14" s="1"/>
  <c r="P18" i="14"/>
  <c r="M18" i="14" s="1"/>
  <c r="P21" i="14"/>
  <c r="I21" i="14" s="1"/>
  <c r="P23" i="14"/>
  <c r="M23" i="14" s="1"/>
  <c r="P17" i="14"/>
  <c r="K17" i="14" s="1"/>
  <c r="P34" i="14"/>
  <c r="M34" i="14" s="1"/>
  <c r="P42" i="14"/>
  <c r="I42" i="14" s="1"/>
  <c r="P50" i="14"/>
  <c r="M50" i="14" s="1"/>
  <c r="Z35" i="16" l="1"/>
  <c r="O21" i="14"/>
  <c r="K40" i="14"/>
  <c r="G38" i="14"/>
  <c r="E24" i="14"/>
  <c r="O18" i="14"/>
  <c r="K16" i="14"/>
  <c r="G35" i="14"/>
  <c r="E32" i="14"/>
  <c r="O44" i="14"/>
  <c r="K42" i="14"/>
  <c r="E18" i="14"/>
  <c r="O42" i="14"/>
  <c r="I18" i="14"/>
  <c r="E16" i="14"/>
  <c r="E46" i="14"/>
  <c r="K22" i="14"/>
  <c r="O39" i="14"/>
  <c r="K37" i="14"/>
  <c r="E17" i="14"/>
  <c r="O49" i="14"/>
  <c r="M22" i="14"/>
  <c r="I20" i="14"/>
  <c r="O16" i="14"/>
  <c r="E36" i="14"/>
  <c r="M20" i="14"/>
  <c r="I39" i="14"/>
  <c r="E45" i="14"/>
  <c r="E34" i="14"/>
  <c r="M17" i="14"/>
  <c r="I36" i="14"/>
  <c r="K31" i="14"/>
  <c r="M43" i="14"/>
  <c r="I41" i="14"/>
  <c r="E39" i="14"/>
  <c r="M40" i="14"/>
  <c r="M41" i="14"/>
  <c r="G17" i="14"/>
  <c r="E37" i="14"/>
  <c r="M38" i="14"/>
  <c r="I52" i="14"/>
  <c r="I46" i="14"/>
  <c r="K21" i="14"/>
  <c r="G40" i="14"/>
  <c r="E31" i="14"/>
  <c r="I17" i="14"/>
  <c r="K53" i="14"/>
  <c r="O30" i="14"/>
  <c r="O46" i="14"/>
  <c r="M24" i="14"/>
  <c r="M45" i="14"/>
  <c r="K23" i="14"/>
  <c r="K44" i="14"/>
  <c r="I22" i="14"/>
  <c r="I43" i="14"/>
  <c r="G21" i="14"/>
  <c r="G42" i="14"/>
  <c r="G47" i="14"/>
  <c r="M32" i="14"/>
  <c r="K39" i="14"/>
  <c r="G20" i="14"/>
  <c r="O22" i="14"/>
  <c r="O43" i="14"/>
  <c r="M21" i="14"/>
  <c r="M42" i="14"/>
  <c r="K20" i="14"/>
  <c r="K41" i="14"/>
  <c r="I19" i="14"/>
  <c r="I40" i="14"/>
  <c r="G18" i="14"/>
  <c r="G39" i="14"/>
  <c r="M19" i="14"/>
  <c r="K43" i="14"/>
  <c r="G24" i="14"/>
  <c r="O32" i="14"/>
  <c r="O48" i="14"/>
  <c r="M31" i="14"/>
  <c r="M47" i="14"/>
  <c r="K30" i="14"/>
  <c r="K46" i="14"/>
  <c r="I24" i="14"/>
  <c r="I45" i="14"/>
  <c r="G23" i="14"/>
  <c r="G44" i="14"/>
  <c r="O33" i="14"/>
  <c r="M52" i="14"/>
  <c r="I34" i="14"/>
  <c r="G45" i="14"/>
  <c r="R55" i="14"/>
  <c r="O34" i="14"/>
  <c r="O50" i="14"/>
  <c r="M33" i="14"/>
  <c r="M49" i="14"/>
  <c r="K32" i="14"/>
  <c r="K48" i="14"/>
  <c r="I31" i="14"/>
  <c r="I47" i="14"/>
  <c r="G30" i="14"/>
  <c r="G46" i="14"/>
  <c r="E20" i="14"/>
  <c r="E33" i="14"/>
  <c r="E41" i="14"/>
  <c r="E49" i="14"/>
  <c r="E21" i="14"/>
  <c r="E38" i="14"/>
  <c r="E50" i="14"/>
  <c r="O24" i="14"/>
  <c r="M44" i="14"/>
  <c r="G37" i="14"/>
  <c r="E44" i="14"/>
  <c r="O31" i="14"/>
  <c r="O47" i="14"/>
  <c r="M30" i="14"/>
  <c r="K45" i="14"/>
  <c r="I23" i="14"/>
  <c r="G22" i="14"/>
  <c r="G43" i="14"/>
  <c r="E42" i="14"/>
  <c r="M36" i="14"/>
  <c r="K51" i="14"/>
  <c r="G41" i="14"/>
  <c r="E40" i="14"/>
  <c r="O36" i="14"/>
  <c r="O52" i="14"/>
  <c r="M35" i="14"/>
  <c r="M51" i="14"/>
  <c r="K34" i="14"/>
  <c r="K50" i="14"/>
  <c r="I33" i="14"/>
  <c r="I49" i="14"/>
  <c r="G32" i="14"/>
  <c r="G48" i="14"/>
  <c r="E35" i="14"/>
  <c r="K35" i="14"/>
  <c r="E19" i="14"/>
  <c r="E52" i="14"/>
  <c r="K19" i="14"/>
  <c r="E47" i="14"/>
  <c r="O53" i="14"/>
  <c r="I50" i="14"/>
  <c r="E23" i="14"/>
  <c r="E51" i="14"/>
  <c r="E48" i="14"/>
  <c r="O23" i="14"/>
  <c r="G19" i="14"/>
  <c r="G33" i="14"/>
  <c r="O17" i="14"/>
  <c r="O38" i="14"/>
  <c r="M16" i="14"/>
  <c r="M37" i="14"/>
  <c r="M53" i="14"/>
  <c r="K36" i="14"/>
  <c r="K52" i="14"/>
  <c r="I35" i="14"/>
  <c r="I51" i="14"/>
  <c r="G34" i="14"/>
  <c r="G50" i="14"/>
  <c r="E53" i="14"/>
  <c r="K18" i="14"/>
  <c r="I38" i="14"/>
  <c r="G49" i="14"/>
  <c r="O51" i="14"/>
  <c r="I48" i="14"/>
  <c r="O37" i="14"/>
  <c r="I30" i="14"/>
  <c r="G53" i="14"/>
  <c r="I16" i="14"/>
  <c r="R12" i="14"/>
  <c r="Z30" i="15"/>
  <c r="R15" i="14"/>
  <c r="Z35" i="17"/>
  <c r="R14" i="14"/>
  <c r="Q59" i="14"/>
  <c r="Q50" i="14"/>
  <c r="Q18" i="14"/>
  <c r="Q44" i="14"/>
  <c r="Q41" i="14"/>
  <c r="Q42" i="14"/>
  <c r="Q17" i="14"/>
  <c r="Q22" i="14"/>
  <c r="Q43" i="14"/>
  <c r="Q24" i="14"/>
  <c r="Q49" i="14"/>
  <c r="Q52" i="14"/>
  <c r="Q31" i="14"/>
  <c r="Q39" i="14"/>
  <c r="Q35" i="14"/>
  <c r="Q36" i="14"/>
  <c r="Q34" i="14"/>
  <c r="Q23" i="14"/>
  <c r="Q33" i="14"/>
  <c r="Q51" i="14"/>
  <c r="Q19" i="14"/>
  <c r="Q53" i="14"/>
  <c r="Q30" i="14"/>
  <c r="Q47" i="14"/>
  <c r="Q48" i="14"/>
  <c r="Q16" i="14"/>
  <c r="Q46" i="14"/>
  <c r="Q21" i="14"/>
  <c r="Q37" i="14"/>
  <c r="Q32" i="14"/>
  <c r="Q45" i="14"/>
  <c r="Q20" i="14"/>
  <c r="Q38" i="14"/>
  <c r="Q40" i="14"/>
  <c r="R59" i="14" l="1"/>
  <c r="D95" i="14" s="1"/>
  <c r="Q55" i="14"/>
  <c r="C64" i="1"/>
  <c r="J16" i="1"/>
  <c r="J17" i="1"/>
  <c r="J18" i="1"/>
  <c r="J19" i="1"/>
  <c r="J20" i="1"/>
  <c r="J21" i="1"/>
  <c r="J22" i="1"/>
  <c r="J23" i="1"/>
  <c r="J24" i="1"/>
  <c r="J11" i="1"/>
  <c r="D55" i="14"/>
  <c r="D16" i="11"/>
  <c r="D112" i="14" l="1"/>
  <c r="C69" i="14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D42" i="24" l="1"/>
  <c r="D43" i="24" s="1"/>
  <c r="C84" i="14" s="1"/>
  <c r="C83" i="14" s="1"/>
  <c r="C68" i="14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F21" i="23" l="1"/>
  <c r="D13" i="11"/>
  <c r="D14" i="11"/>
  <c r="D15" i="11"/>
  <c r="D21" i="11"/>
  <c r="D22" i="11"/>
  <c r="D23" i="11"/>
  <c r="D24" i="11"/>
  <c r="D25" i="11"/>
  <c r="D10" i="11"/>
  <c r="D28" i="11"/>
  <c r="D29" i="11"/>
  <c r="D30" i="11"/>
  <c r="D32" i="11"/>
  <c r="D31" i="11"/>
  <c r="D33" i="11"/>
  <c r="D12" i="11" l="1"/>
  <c r="D20" i="11"/>
  <c r="D27" i="11"/>
  <c r="D37" i="11"/>
  <c r="D38" i="11"/>
  <c r="D39" i="11"/>
  <c r="D40" i="11"/>
  <c r="D41" i="11"/>
  <c r="D36" i="11" l="1"/>
  <c r="D43" i="11" l="1"/>
  <c r="D109" i="14"/>
  <c r="D78" i="14"/>
  <c r="D94" i="14"/>
  <c r="I21" i="23"/>
  <c r="L21" i="23"/>
  <c r="F36" i="11"/>
  <c r="E36" i="11"/>
  <c r="N14" i="5" l="1"/>
  <c r="N15" i="5"/>
  <c r="N16" i="5"/>
  <c r="N17" i="5"/>
  <c r="N18" i="5"/>
  <c r="N19" i="5"/>
  <c r="N13" i="5"/>
  <c r="N14" i="4"/>
  <c r="N15" i="4"/>
  <c r="N16" i="4"/>
  <c r="N17" i="4"/>
  <c r="N24" i="4"/>
  <c r="N13" i="4"/>
  <c r="N14" i="3"/>
  <c r="N15" i="3"/>
  <c r="N16" i="3"/>
  <c r="N17" i="3"/>
  <c r="N13" i="3"/>
  <c r="J31" i="1"/>
  <c r="J32" i="1"/>
  <c r="J33" i="1"/>
  <c r="J34" i="1"/>
  <c r="J35" i="1"/>
  <c r="J36" i="1"/>
  <c r="J37" i="1"/>
  <c r="J38" i="1"/>
  <c r="J39" i="1"/>
  <c r="J40" i="1"/>
  <c r="J43" i="1"/>
  <c r="J45" i="1"/>
  <c r="J46" i="1"/>
  <c r="J47" i="1"/>
  <c r="J48" i="1"/>
  <c r="J51" i="1"/>
  <c r="J52" i="1"/>
  <c r="J53" i="1"/>
  <c r="J30" i="1"/>
  <c r="C69" i="1" l="1"/>
  <c r="C73" i="14" s="1"/>
  <c r="C67" i="1"/>
  <c r="C66" i="1" l="1"/>
  <c r="C86" i="14"/>
  <c r="C71" i="14"/>
  <c r="C87" i="14"/>
  <c r="C72" i="14"/>
  <c r="C88" i="14"/>
  <c r="F11" i="23"/>
  <c r="F25" i="23" s="1"/>
  <c r="I11" i="23"/>
  <c r="L11" i="23"/>
  <c r="L25" i="23" s="1"/>
  <c r="C85" i="14" l="1"/>
  <c r="C89" i="14" s="1"/>
  <c r="C70" i="14"/>
  <c r="C74" i="14" s="1"/>
  <c r="C117" i="14" s="1"/>
  <c r="C118" i="14"/>
  <c r="P63" i="14"/>
  <c r="C70" i="1"/>
  <c r="E63" i="14" l="1"/>
  <c r="G63" i="14"/>
  <c r="I63" i="14"/>
  <c r="E55" i="1"/>
  <c r="F55" i="14" s="1"/>
  <c r="F55" i="1"/>
  <c r="H55" i="14" s="1"/>
  <c r="G55" i="1"/>
  <c r="J55" i="14" s="1"/>
  <c r="H55" i="1"/>
  <c r="L55" i="14" s="1"/>
  <c r="I55" i="1"/>
  <c r="N55" i="14" s="1"/>
  <c r="P62" i="14" l="1"/>
  <c r="P55" i="14"/>
  <c r="E55" i="14" s="1"/>
  <c r="J55" i="1"/>
  <c r="E62" i="14" l="1"/>
  <c r="G62" i="14"/>
  <c r="I62" i="14"/>
  <c r="O55" i="14"/>
  <c r="K55" i="14"/>
  <c r="G55" i="14"/>
  <c r="I55" i="14"/>
  <c r="M55" i="14"/>
  <c r="M20" i="5"/>
  <c r="I15" i="1" s="1"/>
  <c r="N15" i="14" s="1"/>
  <c r="L20" i="5"/>
  <c r="H15" i="1" s="1"/>
  <c r="L15" i="14" s="1"/>
  <c r="K20" i="5"/>
  <c r="G15" i="1" s="1"/>
  <c r="J15" i="14" s="1"/>
  <c r="J20" i="5"/>
  <c r="F15" i="1" s="1"/>
  <c r="H15" i="14" s="1"/>
  <c r="I20" i="5"/>
  <c r="E15" i="1" s="1"/>
  <c r="F15" i="14" s="1"/>
  <c r="H20" i="5"/>
  <c r="I14" i="1"/>
  <c r="N14" i="14" s="1"/>
  <c r="H14" i="1"/>
  <c r="L14" i="14" s="1"/>
  <c r="G14" i="1"/>
  <c r="J14" i="14" s="1"/>
  <c r="F14" i="1"/>
  <c r="H14" i="14" s="1"/>
  <c r="E14" i="1"/>
  <c r="F14" i="14" s="1"/>
  <c r="M33" i="3"/>
  <c r="I13" i="1" s="1"/>
  <c r="N13" i="14" s="1"/>
  <c r="L33" i="3"/>
  <c r="H13" i="1" s="1"/>
  <c r="L13" i="14" s="1"/>
  <c r="K33" i="3"/>
  <c r="G13" i="1" s="1"/>
  <c r="J13" i="14" s="1"/>
  <c r="J33" i="3"/>
  <c r="F13" i="1" s="1"/>
  <c r="H13" i="14" s="1"/>
  <c r="I33" i="3"/>
  <c r="E13" i="1" s="1"/>
  <c r="F13" i="14" s="1"/>
  <c r="H33" i="3"/>
  <c r="D13" i="1" s="1"/>
  <c r="H28" i="2"/>
  <c r="D12" i="1" s="1"/>
  <c r="I28" i="2"/>
  <c r="E12" i="1" s="1"/>
  <c r="F12" i="14" s="1"/>
  <c r="J28" i="2"/>
  <c r="F12" i="1" s="1"/>
  <c r="K28" i="2"/>
  <c r="G12" i="1" s="1"/>
  <c r="L28" i="2"/>
  <c r="H12" i="1" s="1"/>
  <c r="L12" i="14" s="1"/>
  <c r="M28" i="2"/>
  <c r="I12" i="1" s="1"/>
  <c r="D14" i="1" l="1"/>
  <c r="J14" i="1" s="1"/>
  <c r="N33" i="4"/>
  <c r="N20" i="5"/>
  <c r="D15" i="1"/>
  <c r="D14" i="14"/>
  <c r="D13" i="14"/>
  <c r="J13" i="1"/>
  <c r="G26" i="1"/>
  <c r="J26" i="14" s="1"/>
  <c r="J12" i="14"/>
  <c r="F26" i="1"/>
  <c r="H12" i="14"/>
  <c r="I26" i="1"/>
  <c r="N12" i="14"/>
  <c r="J12" i="1"/>
  <c r="D12" i="14"/>
  <c r="E26" i="1"/>
  <c r="F26" i="14" s="1"/>
  <c r="H26" i="1"/>
  <c r="N28" i="2"/>
  <c r="N33" i="3"/>
  <c r="D26" i="1" l="1"/>
  <c r="D26" i="14" s="1"/>
  <c r="D15" i="14"/>
  <c r="J15" i="1"/>
  <c r="P14" i="14"/>
  <c r="P13" i="14"/>
  <c r="E13" i="14" s="1"/>
  <c r="H26" i="14"/>
  <c r="F58" i="1"/>
  <c r="H58" i="14" s="1"/>
  <c r="N26" i="14"/>
  <c r="I58" i="1"/>
  <c r="N58" i="14" s="1"/>
  <c r="P12" i="14"/>
  <c r="O12" i="14" s="1"/>
  <c r="H58" i="1"/>
  <c r="L58" i="14" s="1"/>
  <c r="L26" i="14"/>
  <c r="E58" i="1"/>
  <c r="F58" i="14" s="1"/>
  <c r="G58" i="1"/>
  <c r="J58" i="14" s="1"/>
  <c r="G12" i="14" l="1"/>
  <c r="M12" i="14"/>
  <c r="E12" i="14"/>
  <c r="M13" i="14"/>
  <c r="G13" i="14"/>
  <c r="K13" i="14"/>
  <c r="I13" i="14"/>
  <c r="O13" i="14"/>
  <c r="K12" i="14"/>
  <c r="I12" i="14"/>
  <c r="K14" i="14"/>
  <c r="I14" i="14"/>
  <c r="M14" i="14"/>
  <c r="O14" i="14"/>
  <c r="G14" i="14"/>
  <c r="E14" i="14"/>
  <c r="D58" i="1"/>
  <c r="C73" i="1" s="1"/>
  <c r="J26" i="1"/>
  <c r="P15" i="14"/>
  <c r="P26" i="14"/>
  <c r="G15" i="14" l="1"/>
  <c r="O15" i="14"/>
  <c r="M15" i="14"/>
  <c r="K15" i="14"/>
  <c r="I15" i="14"/>
  <c r="E15" i="14"/>
  <c r="K26" i="14"/>
  <c r="G26" i="14"/>
  <c r="E26" i="14"/>
  <c r="O26" i="14"/>
  <c r="I26" i="14"/>
  <c r="M26" i="14"/>
  <c r="J58" i="1"/>
  <c r="D58" i="14"/>
  <c r="C77" i="14" l="1"/>
  <c r="D77" i="14" s="1"/>
  <c r="P58" i="14"/>
  <c r="G58" i="14" l="1"/>
  <c r="I58" i="14"/>
  <c r="O58" i="14"/>
  <c r="K58" i="14"/>
  <c r="M58" i="14"/>
  <c r="E58" i="14"/>
  <c r="D79" i="14"/>
  <c r="P11" i="14"/>
  <c r="R11" i="14"/>
  <c r="R26" i="14" s="1"/>
  <c r="R58" i="14" s="1"/>
  <c r="C93" i="14" s="1"/>
  <c r="D93" i="14" l="1"/>
  <c r="D38" i="24"/>
  <c r="D110" i="14"/>
  <c r="G11" i="14"/>
  <c r="K11" i="14"/>
  <c r="E11" i="14"/>
  <c r="M11" i="14"/>
  <c r="I11" i="14"/>
  <c r="O11" i="14"/>
  <c r="R60" i="14"/>
  <c r="Q11" i="14"/>
  <c r="Q26" i="14" s="1"/>
  <c r="Q58" i="14" s="1"/>
  <c r="Q60" i="14" s="1"/>
  <c r="F93" i="14" l="1"/>
  <c r="D113" i="14" s="1"/>
  <c r="D39" i="24" l="1"/>
  <c r="D96" i="14"/>
  <c r="G39" i="24" l="1"/>
  <c r="D111" i="14"/>
  <c r="D101" i="14"/>
  <c r="D106" i="14"/>
  <c r="D104" i="14"/>
  <c r="D114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Bovo, Roberta</author>
  </authors>
  <commentList>
    <comment ref="D99" authorId="0" shapeId="0" xr:uid="{53E71100-56D8-4488-BF36-FDA9AC7CCCB6}">
      <text>
        <r>
          <rPr>
            <sz val="9"/>
            <color indexed="81"/>
            <rFont val="Tahoma"/>
            <family val="2"/>
          </rPr>
          <t>correggere 
+ ore non ammesse F39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08" authorId="0" shapeId="0" xr:uid="{F9403646-6EF0-4139-A775-A032E6467E6A}">
      <text>
        <r>
          <rPr>
            <sz val="9"/>
            <color indexed="81"/>
            <rFont val="Tahoma"/>
            <family val="2"/>
          </rPr>
          <t>correggere 
- ore non ammesse F39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0" authorId="0" shapeId="0" xr:uid="{8A3650C1-F336-4BAE-9C1F-FC29DB04E95A}">
      <text>
        <r>
          <rPr>
            <sz val="9"/>
            <color indexed="81"/>
            <rFont val="Tahoma"/>
            <family val="2"/>
          </rPr>
          <t>correggere * F93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13" authorId="0" shapeId="0" xr:uid="{8010B80B-44C2-4E6D-9A18-04611CD37A56}">
      <text>
        <r>
          <rPr>
            <sz val="9"/>
            <color indexed="81"/>
            <rFont val="Tahoma"/>
            <family val="2"/>
          </rPr>
          <t>correggere</t>
        </r>
        <r>
          <rPr>
            <sz val="9"/>
            <color indexed="81"/>
            <rFont val="Tahoma"/>
            <family val="2"/>
          </rPr>
          <t xml:space="preserve">
C93-F93*C89
</t>
        </r>
      </text>
    </comment>
  </commentList>
</comments>
</file>

<file path=xl/sharedStrings.xml><?xml version="1.0" encoding="utf-8"?>
<sst xmlns="http://schemas.openxmlformats.org/spreadsheetml/2006/main" count="986" uniqueCount="316">
  <si>
    <t>Träger | Ente Gestore</t>
  </si>
  <si>
    <t>(A.1)</t>
  </si>
  <si>
    <t>Personalkosten | Costi del personale</t>
  </si>
  <si>
    <t>(A.1.1)</t>
  </si>
  <si>
    <t>(A.1.2)</t>
  </si>
  <si>
    <t>(A.1.3)</t>
  </si>
  <si>
    <t>(A.1.5)</t>
  </si>
  <si>
    <t>(A.1.6)</t>
  </si>
  <si>
    <t>Weiterbildung | Formazione</t>
  </si>
  <si>
    <t>(A.1.7)</t>
  </si>
  <si>
    <t>Supervision | Supervisione</t>
  </si>
  <si>
    <t>(A.1.8)</t>
  </si>
  <si>
    <t>(A.1.9)</t>
  </si>
  <si>
    <t>(A.1.10)</t>
  </si>
  <si>
    <t>(A.1.11)</t>
  </si>
  <si>
    <t>Personalkosten gesamt | Totale costi del personale</t>
  </si>
  <si>
    <t>(A.2)</t>
  </si>
  <si>
    <t>(A.2.1)</t>
  </si>
  <si>
    <t>Miete | Affitto</t>
  </si>
  <si>
    <t>(A.2.2)</t>
  </si>
  <si>
    <t>Kondominiumsspesen | Spese condominiali</t>
  </si>
  <si>
    <t>(A.2.3)</t>
  </si>
  <si>
    <t>Reinigungsdienst (wenn nicht mit eigenem Personal durchgeführt) | Servizio di pulizie (qualora non effettuato con proprio personale)</t>
  </si>
  <si>
    <t>(A.2.4)</t>
  </si>
  <si>
    <t>Reinigungsmaterial | Materiale per le pulizie</t>
  </si>
  <si>
    <t>(A.2.5)</t>
  </si>
  <si>
    <t>(A.2.6)</t>
  </si>
  <si>
    <t>Postspesen und Schreibmaterial | Postali e cancelleria</t>
  </si>
  <si>
    <t>(A.2.7)</t>
  </si>
  <si>
    <t>Zeitungen, Zeitschriften und Bücher | Giornali, riviste e libri</t>
  </si>
  <si>
    <t>(A.2.8)</t>
  </si>
  <si>
    <t>Versicherungen | Assicurazioni</t>
  </si>
  <si>
    <t>(A.2.9)</t>
  </si>
  <si>
    <t>Steuern und Gebühren | Tasse e imposte</t>
  </si>
  <si>
    <t>(A.2.10)</t>
  </si>
  <si>
    <t>(A.2.11)</t>
  </si>
  <si>
    <t>(A.2.12)</t>
  </si>
  <si>
    <t>(A.2.13)</t>
  </si>
  <si>
    <t>Fuhrpark | Gestione automezzi</t>
  </si>
  <si>
    <t>(A.2.15)</t>
  </si>
  <si>
    <t>(A.2.16)</t>
  </si>
  <si>
    <t xml:space="preserve">Kleine Ankäufe | Piccoli acquisti </t>
  </si>
  <si>
    <t>(A.2.17)</t>
  </si>
  <si>
    <t>(A.2.18)</t>
  </si>
  <si>
    <t>(A.2.19)</t>
  </si>
  <si>
    <t>Windeln | Pannolini</t>
  </si>
  <si>
    <t>(A.2.20)</t>
  </si>
  <si>
    <t>(A.2.21)</t>
  </si>
  <si>
    <t>(A.1) + (A.2) = Gesamtkosten | Totale costi</t>
  </si>
  <si>
    <t>Bankspesen (ausgenommen Passivzinsen) | 
Spese bancarie (esclusi interessi passivi)</t>
  </si>
  <si>
    <t>Pädagoginnen | Pedagogiste</t>
  </si>
  <si>
    <t>Müll, Strom, Wasser und Gas, Heizung | 
Rifiuti, energia elettrica, acqua e gas, riscaldamento</t>
  </si>
  <si>
    <t>Telefon | Telefono</t>
  </si>
  <si>
    <t>Didaktisches Material | Materiale didattico</t>
  </si>
  <si>
    <t>Hygienematerial Kinder | Materiale per igiene dei bambini</t>
  </si>
  <si>
    <t>Kleine Instandhaltungsspesen | Piccola manutenzione</t>
  </si>
  <si>
    <t>Tagesmütter | Assistenti domiciliari all'infanzia</t>
  </si>
  <si>
    <t>Koordinatorinnen | Coordinatrici</t>
  </si>
  <si>
    <t>Verwaltungspersonal | Personale amministrativo</t>
  </si>
  <si>
    <t>Spesenrückvergütung für das Personal | Rimborso spese per il personale</t>
  </si>
  <si>
    <t>(A.1.4)</t>
  </si>
  <si>
    <t>(A.1.12)</t>
  </si>
  <si>
    <t>(A.1.13)</t>
  </si>
  <si>
    <t>(A.2.14)</t>
  </si>
  <si>
    <t>(A.2.22)</t>
  </si>
  <si>
    <t>(A.2.23)</t>
  </si>
  <si>
    <t>(A.2.24)</t>
  </si>
  <si>
    <t xml:space="preserve">Gesamt | Totale </t>
  </si>
  <si>
    <t>Externe Verwaltungskosten (Lohnberater, Wirtschaftsberater, Arbeitssicherheit, usw.) | Costi amministrativi esterni (consulente paghe, commercialista, sicurezza sul lavoro, ecc.)</t>
  </si>
  <si>
    <t>Weiteres Personal
(in den unteren Zeilen angeben welches) |
Altro personale
(specificare quale nelle righe sottostanti)</t>
  </si>
  <si>
    <t>(A.3)</t>
  </si>
  <si>
    <t>(A.3.1)</t>
  </si>
  <si>
    <t>(A.3.2)</t>
  </si>
  <si>
    <t>(A.3.3)</t>
  </si>
  <si>
    <t>(A.3.4)</t>
  </si>
  <si>
    <t>Einnahmen (nach Kompetenz) | Entrate (di competenza)</t>
  </si>
  <si>
    <t>Eigene Einnahmen | Entrate proprie:</t>
  </si>
  <si>
    <t>Öffentlicher Beitrag im Sinne anderer Gesetze | Contributi pubblici ai sensi di altre leggi</t>
  </si>
  <si>
    <t>Einnahmen von Arbeitgebern | Entrate da datori di lavoro</t>
  </si>
  <si>
    <t>Einnahmen von Gemeinden | Entrate da Comuni</t>
  </si>
  <si>
    <t>Andere Einnahmen (angeben welche) | Altre entrate (specificare quali)</t>
  </si>
  <si>
    <t>Gesamtsumme der Einnahmen | Somma totale entrate</t>
  </si>
  <si>
    <t>(A.3.2.1)</t>
  </si>
  <si>
    <t>(A.3.2.2)</t>
  </si>
  <si>
    <t>(A.3.2.3)</t>
  </si>
  <si>
    <t>(A.3.2.4)</t>
  </si>
  <si>
    <t>(A.3.3.1)</t>
  </si>
  <si>
    <t>(A.3.3.2)</t>
  </si>
  <si>
    <t>(A.3.3.3)</t>
  </si>
  <si>
    <t>(A.3.3.4)</t>
  </si>
  <si>
    <t>(A.3.3.5)</t>
  </si>
  <si>
    <t>(A.3.4.1)</t>
  </si>
  <si>
    <t>(A.3.4.2)</t>
  </si>
  <si>
    <t>(A.3.4.3)</t>
  </si>
  <si>
    <t>(A.3.4.4)</t>
  </si>
  <si>
    <t>(A.3.4.5)</t>
  </si>
  <si>
    <t>(A.3.4.6)</t>
  </si>
  <si>
    <t>Mitgliedsbeiträge | quote associative</t>
  </si>
  <si>
    <t>Spenden | offerte</t>
  </si>
  <si>
    <t>Einnahmen aus Eigeninitiativen | entrate da iniziative proprie</t>
  </si>
  <si>
    <t>Landesgesetze (angeben welche) | leggi provinciali (specificare quali)</t>
  </si>
  <si>
    <t>Gemeindeverordnungen (angeben welche) | regolamenti comunali (specificare quali)</t>
  </si>
  <si>
    <t>andere öffentliche Einnahmen (angeben welche) | altre entrate pubbliche (specificare quali)</t>
  </si>
  <si>
    <t>E.S.F - Europäischer Sozialfonds | F.S.E. fondo sociale europeo</t>
  </si>
  <si>
    <t>Einnahmen von Seiten der Eltern, die den Dienst mit Finanzierungsbeteiligung Land-Gemeinden in Anspruch nehmen | Entrate da genitori che utilizzano il servizio con la compartecipazione ai costi di Provincia e Comuni</t>
  </si>
  <si>
    <t>Einnahmen von Seiten der Eltern, die den Dienst privat in Anspruch nehmen |
Entrate da genitori che utilizzano il servizio privatamente</t>
  </si>
  <si>
    <t>Staatsgesetze (angeben welche) | leggi statali (specificare quali)</t>
  </si>
  <si>
    <t xml:space="preserve">Weiteres Personal | Altro personale </t>
  </si>
  <si>
    <t xml:space="preserve">Einnahmen betreffend den Tagesmütterdienst | Entrate relative al Servizio Tagesmütter </t>
  </si>
  <si>
    <t>Öffentlichkeitsarbeit (Homepage, Werbung, Broschüren, Flugblätter,…) |
Attività promozionale (Homepage, pubblicità, opuscoli, volantini, …)</t>
  </si>
  <si>
    <t>Abschreibungen (Erneuerungen Innenräume, Ankauf Innenausstattung) | Ammortamenti relativi al rinnovo dei locali ed all'acquisto di attrezzature interne</t>
  </si>
  <si>
    <t>Verpflegung Betreuungspersonal | Vitto personale di assistenza</t>
  </si>
  <si>
    <t>Einnahmen von Seiten der Eltern, die für den Dienst vom Arbeitgeber unterstützt werden | 
Entrate da genitori sostenuti dal datore di lavoro</t>
  </si>
  <si>
    <t>(A.3.5)</t>
  </si>
  <si>
    <t>(A.3.5.1)</t>
  </si>
  <si>
    <t>(A.3.5.2)</t>
  </si>
  <si>
    <t>(A.3.5.3)</t>
  </si>
  <si>
    <t>(A.3.5.4)</t>
  </si>
  <si>
    <t>Außerordentlicher Beitag Miete LG 1/1993 | Contributo straordinario affitto LP 1/1993</t>
  </si>
  <si>
    <t xml:space="preserve">Lohnausgleichskasse | Cassa integrazione </t>
  </si>
  <si>
    <t xml:space="preserve">Staatsweite Mietsenkung durch Steuergutschrift | Abbattimento del canone di locazione a livello statale con credito d'imposta  </t>
  </si>
  <si>
    <t xml:space="preserve">Abschluss | Consuntivo </t>
  </si>
  <si>
    <t>KITAS</t>
  </si>
  <si>
    <t>TM</t>
  </si>
  <si>
    <t>erwarteter Betrag
importo atteso</t>
  </si>
  <si>
    <t>Bereits erhaltener Betrag
importo incassato</t>
  </si>
  <si>
    <t>N.B.</t>
  </si>
  <si>
    <t>(A.3.5.5)</t>
  </si>
  <si>
    <t>Fixkostenzuschuss Staat | CPF (contributo fondo perduto) Stato</t>
  </si>
  <si>
    <t>Oberschulabschluss (OSA) | maturità (M)</t>
  </si>
  <si>
    <t>Mittelschulabschluss (MSA) | licenza scuola media (LSM)</t>
  </si>
  <si>
    <t>Master (MA) | laurea magistrale (LM)</t>
  </si>
  <si>
    <t>Bachelor (BA) | laurea triennale (LT)</t>
  </si>
  <si>
    <t>Im Falle von Änderungen im Laufe des Jahres, entsprechend mehrere Zeilen ausfüllen | in caso di variazioni nel corso dell'anno, compilare più righe</t>
  </si>
  <si>
    <t>*</t>
  </si>
  <si>
    <t>LEGENDE STUDIENTITEL | LEGENDA TITOLO DI STUDIO</t>
  </si>
  <si>
    <t>Verpflegung Kinder | Vitto bambini</t>
  </si>
  <si>
    <t>Anteil/Quota
KITAS</t>
  </si>
  <si>
    <t>Anteil/Quota
betr. KITAS az.li</t>
  </si>
  <si>
    <t>Anteil/Quota
FENAP</t>
  </si>
  <si>
    <t>Anteil/Quota
Familienbildung/
formazione famiglia</t>
  </si>
  <si>
    <t>Anteil/Quota
Andere KS/altri CC</t>
  </si>
  <si>
    <t>Anteil/Quota
TM</t>
  </si>
  <si>
    <t>abgerechnete Stunden | ore rendicontate:</t>
  </si>
  <si>
    <t>nicht abrechenbare Stunden | ore non rendicontabili:</t>
  </si>
  <si>
    <t xml:space="preserve">STUNDEN GESAMT | TOTALE ORE </t>
  </si>
  <si>
    <t>Stunden gemeindliche Nutzer Beschluss 666 
ore utenti comunali delibera 666</t>
  </si>
  <si>
    <t>Euro</t>
  </si>
  <si>
    <t>der Kostenstelle Tagesmütter
zugeteilter Betrag</t>
  </si>
  <si>
    <t>importo imputato al centro di costo Tagesmütter</t>
  </si>
  <si>
    <t>der Kostenstelle Kitas
zugeteilter Betrag</t>
  </si>
  <si>
    <t>importo imputato al centro di costo microstrutture</t>
  </si>
  <si>
    <t>der Kostenstelle betriebliche Kitas zugeteilter Betrag</t>
  </si>
  <si>
    <t>der Kostenstelle Fenap 
zugeteilter Betrag</t>
  </si>
  <si>
    <t>importo imputato al centro di costo Fenap</t>
  </si>
  <si>
    <t>der Kostenstelle Familienbildung zugeteilter Betrag</t>
  </si>
  <si>
    <t>importo imputato al centro di costo
formazione per la famiglia</t>
  </si>
  <si>
    <t xml:space="preserve">anderen Kostenstellen, die
nicht in der Zusändigkeit der Familienagentur sind (angeben welche), zugeteilter Betrag </t>
  </si>
  <si>
    <t xml:space="preserve"> importo imputato ad altri centri di costo non di competenza dell'Agenzia per la famiglia
(specificare quali)</t>
  </si>
  <si>
    <t>Consuntivo
Totale</t>
  </si>
  <si>
    <t>Abschluss
Gesamt</t>
  </si>
  <si>
    <t>Dem Amt vorbehalten</t>
  </si>
  <si>
    <t>Riservato all'Ufficio</t>
  </si>
  <si>
    <t>Studientitel
*</t>
  </si>
  <si>
    <t>Titolo di studio
*</t>
  </si>
  <si>
    <t>Einstufung KV Sozialgenos-senschaften</t>
  </si>
  <si>
    <t>Anstellungs-datum</t>
  </si>
  <si>
    <t>data di assunzione</t>
  </si>
  <si>
    <t>Ende
Dienstverhältnis</t>
  </si>
  <si>
    <t xml:space="preserve"> data di cessazione</t>
  </si>
  <si>
    <t>wöchentliche Stunden</t>
  </si>
  <si>
    <t>ore
settimanali</t>
  </si>
  <si>
    <t>Inquadramento
CCNL Coop. Sociali</t>
  </si>
  <si>
    <t>Consuntivo 
Totale</t>
  </si>
  <si>
    <t>Betreute
der Betriebe</t>
  </si>
  <si>
    <t>Betreute
privat</t>
  </si>
  <si>
    <t>Betreute
 gesamt</t>
  </si>
  <si>
    <t>Fakturierte Stunden für Betreute der Gemeinden
mittels Tarif</t>
  </si>
  <si>
    <t>Fakturierte Stunden für Betreute der Gemeinden
zu Vollkosten</t>
  </si>
  <si>
    <t>Fakturierte Stunden für Betreute der Gemeinden
gesamt</t>
  </si>
  <si>
    <t>Fakturierte Stunden für Betreute der Betriebe</t>
  </si>
  <si>
    <t>Fakturierte Stunden für Betreute privat</t>
  </si>
  <si>
    <t>Fakturierte Stunden gesamt</t>
  </si>
  <si>
    <t>Utenti
aziendali</t>
  </si>
  <si>
    <t>Utenti
privati</t>
  </si>
  <si>
    <t>Utenti
totali</t>
  </si>
  <si>
    <t>Ore fatturate per gli utenti comunali
con tariffa</t>
  </si>
  <si>
    <t>Ore fatturate per gli utenti comunali
a costo pieno</t>
  </si>
  <si>
    <t>Ore fatturate per gli utenti comunali
totali</t>
  </si>
  <si>
    <t>Ore fatturate per gli utenti aziendali</t>
  </si>
  <si>
    <t>Ore fatturate per gli utenti privati</t>
  </si>
  <si>
    <t>Ore fatturate
 totali</t>
  </si>
  <si>
    <t>Tätige  Tagesmütter</t>
  </si>
  <si>
    <t>Plätze</t>
  </si>
  <si>
    <t>Betreute
der Gemeinden</t>
  </si>
  <si>
    <t>Tagesmütter operative</t>
  </si>
  <si>
    <t>Posti</t>
  </si>
  <si>
    <t>Utenti
comunali</t>
  </si>
  <si>
    <t>Microstrutture</t>
  </si>
  <si>
    <t>Kinder-tagesstätten</t>
  </si>
  <si>
    <t>Personalkosten Kitas I Costi del personale microstrutture</t>
  </si>
  <si>
    <t>Finanzierungs-schlüssel 
Eltern
Gemeinde
Land</t>
  </si>
  <si>
    <t>zu Vollkosten</t>
  </si>
  <si>
    <t>Unterstützungsmaßnahmen in Zusammenhang mit dem Covid-19 Notstand | 
Misure di sostegno connesse all'emergenza epidemiologica da Covid-19</t>
  </si>
  <si>
    <t>der Kostenstelle Familienbildung 
zugeteilter Betrag</t>
  </si>
  <si>
    <t>der Kostenstelle 
Kitas
zugeteilter Betrag</t>
  </si>
  <si>
    <t>der Kostenstelle 
betriebliche Kitas
zugeteilter Betrag</t>
  </si>
  <si>
    <t>der Kostenstelle
Fenap 
zugeteilter Betrag</t>
  </si>
  <si>
    <t>importo imputato 
al centro di costo Tagesmütter</t>
  </si>
  <si>
    <t>importo imputato 
al centro di costo microstrutture</t>
  </si>
  <si>
    <t>importo imputato 
al centro di costo microstrutture aziendali</t>
  </si>
  <si>
    <t>importo imputato 
al centro di costo 
Fenap</t>
  </si>
  <si>
    <t>importo imputato 
al centro di costo
formazione per la famiglia</t>
  </si>
  <si>
    <t>der Kostenstelle 
betriebliche Kitas 
zugeteilter Betrag</t>
  </si>
  <si>
    <t>der Kostenstelle 
Fenap 
zugeteilter Betrag</t>
  </si>
  <si>
    <t>Stunden gemeindliche Nutzer vollständig zu Lasten der Nutzerfamilien
ore utenti comunali totalmente a carico degli utenti</t>
  </si>
  <si>
    <r>
      <t xml:space="preserve">auszufüllende Felder </t>
    </r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campi da compilare </t>
    </r>
  </si>
  <si>
    <t>vollständig zu Lasten der Nutzerfamilien</t>
  </si>
  <si>
    <t>neu festgelegter Stundensatz (Beschluss 666)
costo orario rideterminato (delibera 666)</t>
  </si>
  <si>
    <t>BERECHNUNGSAUFSTELLUNG DES ABZURECHNENDEN STUNDENSATZES
PROSPETTO DI CALCOLO DEL COSTO ORARIO DA RENDICONTARE</t>
  </si>
  <si>
    <t>(A.1.14)</t>
  </si>
  <si>
    <t>andere Einnahmen (angeben welche) | altre entrate (specificare quali):</t>
  </si>
  <si>
    <t>ENTE_DESC_BIL</t>
  </si>
  <si>
    <t>Baobab</t>
  </si>
  <si>
    <t xml:space="preserve">Casa Bimbo </t>
  </si>
  <si>
    <t>Coccinella</t>
  </si>
  <si>
    <t>Mit Bäuerinnen lernen-wachsen-leben</t>
  </si>
  <si>
    <t xml:space="preserve">Primi Passi </t>
  </si>
  <si>
    <t>Tagesmütter</t>
  </si>
  <si>
    <t>inquadramento</t>
  </si>
  <si>
    <t>parametro provinciale rapportato al periodo e alle ore di lavoro</t>
  </si>
  <si>
    <t>spesa ammissibile (solo centro di costo TM)</t>
  </si>
  <si>
    <t>Start</t>
  </si>
  <si>
    <t>Ende</t>
  </si>
  <si>
    <t xml:space="preserve">spesa totale ammissibile </t>
  </si>
  <si>
    <t>costo annuo parametro provinciale tempo pieno</t>
  </si>
  <si>
    <t>non ammesso</t>
  </si>
  <si>
    <t>Kosten Erziehungspersonal Kitas I Costi personale educativo microstrutture</t>
  </si>
  <si>
    <t>anderen Kostenstellen, die
nicht in der Zusändigkeit der Familienagentur sind, zugeteilter Betrag (Kostenstelle mit Kommentar hinzufügen)</t>
  </si>
  <si>
    <t xml:space="preserve"> importo imputato ad altri centri
di costo non di competenza dell'Agenzia per la famiglia (specificare il centro di costo aggiungendo un commento)</t>
  </si>
  <si>
    <t>Original</t>
  </si>
  <si>
    <t>Originale</t>
  </si>
  <si>
    <t>totalmente a carico degli utenti</t>
  </si>
  <si>
    <t>a costo pieno</t>
  </si>
  <si>
    <t>Dem Amt vorbehalten - Riservato all'Ufficio</t>
  </si>
  <si>
    <t>Datum I Data</t>
  </si>
  <si>
    <t>Riservato all'Ufficio
spesa totale ammissibile</t>
  </si>
  <si>
    <t>Riservato all'Ufficio
spesa ammissibile centro di costo TM
con % d'imputazione Cooperativa</t>
  </si>
  <si>
    <t xml:space="preserve">Comune </t>
  </si>
  <si>
    <t xml:space="preserve">ore eccedenti </t>
  </si>
  <si>
    <t>arrotondate</t>
  </si>
  <si>
    <t>tariffa oraria</t>
  </si>
  <si>
    <t>entrate</t>
  </si>
  <si>
    <t>errore</t>
  </si>
  <si>
    <t>originale</t>
  </si>
  <si>
    <t>corretto d'ufficio</t>
  </si>
  <si>
    <t>spesa non ammessa</t>
  </si>
  <si>
    <t>spesa ammessa</t>
  </si>
  <si>
    <t>spesa dichiarata</t>
  </si>
  <si>
    <t>ore</t>
  </si>
  <si>
    <t>bambini</t>
  </si>
  <si>
    <t>aziendali + privati</t>
  </si>
  <si>
    <t>anerkannte Stunden | ore riconosciute:</t>
  </si>
  <si>
    <t>arrotondato</t>
  </si>
  <si>
    <t>contibuto rideterminato</t>
  </si>
  <si>
    <t>anticipo</t>
  </si>
  <si>
    <t xml:space="preserve">saldo </t>
  </si>
  <si>
    <t>contributo concesso</t>
  </si>
  <si>
    <t xml:space="preserve">economia </t>
  </si>
  <si>
    <t>entrate tariffe</t>
  </si>
  <si>
    <t>entrate ore non ammesse (non considerate)</t>
  </si>
  <si>
    <t>ore non ammesse</t>
  </si>
  <si>
    <t>spesa non ammessa TMD</t>
  </si>
  <si>
    <t>arrotondamenti</t>
  </si>
  <si>
    <t>costo assistenti domiciliari all'infanzia per ora di assistenza</t>
  </si>
  <si>
    <t>spesa pannolini per bambino</t>
  </si>
  <si>
    <t>costo orario rideterminato</t>
  </si>
  <si>
    <t>importo non ammesso</t>
  </si>
  <si>
    <t>concesso</t>
  </si>
  <si>
    <t>Corretto d'ufficio</t>
  </si>
  <si>
    <t>Von Amts wegen korrigiert</t>
  </si>
  <si>
    <t>OBBLIGO VACCINALE NON ASSOLTO</t>
  </si>
  <si>
    <t>FREQUENZA SCUOLA DELL'INFANZIA</t>
  </si>
  <si>
    <t>ETA' FINE CONTRATTO DI ASSISTENZA &gt; 4 ANNI</t>
  </si>
  <si>
    <t>ETA' INIZIO CONTRATTO DI ASSISTENZA &lt; 3 MESI</t>
  </si>
  <si>
    <t>SUPERAMENTO 1920 ORE ANNUE</t>
  </si>
  <si>
    <t>SUPERAMENTO ORE MAX ANNUE NEL PERIODO CONTRATTUALE</t>
  </si>
  <si>
    <t>contributo rideterminato</t>
  </si>
  <si>
    <t>importo ore non rendicontabili</t>
  </si>
  <si>
    <t>importo ore non ammesse</t>
  </si>
  <si>
    <t>bambino</t>
  </si>
  <si>
    <t>TM + KITAS</t>
  </si>
  <si>
    <t>Inserire data inizio e fine anno:</t>
  </si>
  <si>
    <t>ricalcolo Agenzia per la famiglia con spesa ammessa</t>
  </si>
  <si>
    <t>Tagesmütterdienst - Abrechnung Beitrag 2023</t>
  </si>
  <si>
    <t>Servizio Tagesmutter - Rendicontazione contributo 2023</t>
  </si>
  <si>
    <t>Überschuss Jahr 2022 | Avanzo 2022</t>
  </si>
  <si>
    <t>der Kostenstelle Fena
zugeteilter Betrag</t>
  </si>
  <si>
    <t>importo imputato al centro di costo Fena</t>
  </si>
  <si>
    <t>der Kostenstelle
Fena
zugeteilter Betrag</t>
  </si>
  <si>
    <t>importo imputato 
al centro di costo 
Fena</t>
  </si>
  <si>
    <t>der Kostenstelle 
Fena 
zugeteilter Betrag</t>
  </si>
  <si>
    <t>Anteil/Quota
FENA</t>
  </si>
  <si>
    <t>Dem Amt vorbehalten I Riservato all'Ufficio</t>
  </si>
  <si>
    <t>Stunden betriebliche Nutzer
ore utenti aziendali</t>
  </si>
  <si>
    <t>Stunden private Nutzer
ore utenti privati</t>
  </si>
  <si>
    <t>finanziamento genitori
Comuni
Provincia</t>
  </si>
  <si>
    <t>Tagesmutterdienst - Abrechnung Beitrag 2023</t>
  </si>
  <si>
    <t>gg. lavorati 2023</t>
  </si>
  <si>
    <t>entrate G12 G20 D36</t>
  </si>
  <si>
    <t>x</t>
  </si>
  <si>
    <t>V-2023-3</t>
  </si>
  <si>
    <t>importo imputato al centro di costo microstrutture aziendali</t>
  </si>
  <si>
    <t xml:space="preserve">Verwaltungs- und Führungskosten  | 
Spese amministrative e gestionali </t>
  </si>
  <si>
    <t>ausschließlich die anteiligen Kosten des Verwaltungssitzes
solo la quota parte delle spese della sede amministrativa</t>
  </si>
  <si>
    <t>Verwaltungs- und Führungskosten gesamt |
Totale spese amministrative e gestionali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</si>
</sst>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0.0%"/>
    <numFmt numFmtId="166" formatCode="#,##0.00\ &quot;€&quot;"/>
    <numFmt numFmtId="167" formatCode="#,##0.00\ _€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u/>
      <sz val="12"/>
      <color theme="1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77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top" wrapText="1"/>
    </xf>
    <xf numFmtId="164" fontId="5" fillId="0" borderId="0" xfId="2" applyFont="1" applyBorder="1" applyAlignment="1" applyProtection="1">
      <alignment horizontal="center" vertical="top" wrapText="1"/>
    </xf>
    <xf numFmtId="0" fontId="5" fillId="0" borderId="0" xfId="2" applyNumberFormat="1" applyFont="1" applyBorder="1" applyAlignment="1" applyProtection="1">
      <alignment horizontal="center" vertical="top" wrapText="1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/>
    <xf numFmtId="164" fontId="2" fillId="0" borderId="0" xfId="2" applyFont="1" applyAlignment="1" applyProtection="1">
      <alignment vertical="top"/>
    </xf>
    <xf numFmtId="0" fontId="6" fillId="0" borderId="0" xfId="0" applyFont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0" xfId="0" applyFont="1" applyAlignment="1">
      <alignment horizontal="left" vertical="top" wrapText="1"/>
    </xf>
    <xf numFmtId="4" fontId="6" fillId="0" borderId="0" xfId="0" applyNumberFormat="1" applyFont="1" applyAlignment="1">
      <alignment vertical="top"/>
    </xf>
    <xf numFmtId="165" fontId="6" fillId="0" borderId="0" xfId="1" applyNumberFormat="1" applyFont="1" applyFill="1" applyBorder="1" applyAlignment="1" applyProtection="1">
      <alignment vertical="top"/>
    </xf>
    <xf numFmtId="2" fontId="6" fillId="0" borderId="0" xfId="1" applyNumberFormat="1" applyFont="1" applyFill="1" applyBorder="1" applyAlignment="1" applyProtection="1">
      <alignment vertical="top"/>
    </xf>
    <xf numFmtId="4" fontId="6" fillId="0" borderId="0" xfId="0" applyNumberFormat="1" applyFont="1"/>
    <xf numFmtId="164" fontId="2" fillId="0" borderId="0" xfId="2" applyFont="1" applyFill="1" applyBorder="1" applyAlignment="1" applyProtection="1">
      <alignment vertical="top"/>
    </xf>
    <xf numFmtId="0" fontId="10" fillId="0" borderId="0" xfId="0" applyFont="1" applyAlignment="1">
      <alignment vertical="top"/>
    </xf>
    <xf numFmtId="164" fontId="11" fillId="0" borderId="0" xfId="2" applyFont="1" applyFill="1" applyBorder="1" applyAlignment="1" applyProtection="1">
      <alignment vertical="top"/>
    </xf>
    <xf numFmtId="0" fontId="10" fillId="0" borderId="0" xfId="0" applyFont="1"/>
    <xf numFmtId="0" fontId="5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164" fontId="11" fillId="0" borderId="0" xfId="2" applyFont="1" applyBorder="1" applyAlignment="1" applyProtection="1">
      <alignment vertical="top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4" fontId="9" fillId="0" borderId="0" xfId="0" applyNumberFormat="1" applyFont="1" applyAlignment="1">
      <alignment horizontal="right" vertical="top" wrapText="1"/>
    </xf>
    <xf numFmtId="165" fontId="9" fillId="0" borderId="0" xfId="1" applyNumberFormat="1" applyFont="1" applyFill="1" applyBorder="1" applyAlignment="1" applyProtection="1">
      <alignment horizontal="right" vertical="top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2" fontId="9" fillId="0" borderId="0" xfId="1" applyNumberFormat="1" applyFont="1" applyFill="1" applyBorder="1" applyAlignment="1" applyProtection="1">
      <alignment horizontal="right" vertical="top"/>
    </xf>
    <xf numFmtId="4" fontId="9" fillId="0" borderId="0" xfId="0" applyNumberFormat="1" applyFont="1" applyAlignment="1">
      <alignment vertical="top"/>
    </xf>
    <xf numFmtId="165" fontId="9" fillId="0" borderId="0" xfId="1" applyNumberFormat="1" applyFont="1" applyFill="1" applyBorder="1" applyAlignment="1" applyProtection="1">
      <alignment vertical="top"/>
    </xf>
    <xf numFmtId="0" fontId="5" fillId="0" borderId="0" xfId="0" applyFont="1" applyAlignment="1">
      <alignment horizontal="left" vertical="top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4" fontId="8" fillId="0" borderId="0" xfId="0" applyNumberFormat="1" applyFont="1" applyAlignment="1">
      <alignment vertical="top"/>
    </xf>
    <xf numFmtId="2" fontId="8" fillId="0" borderId="0" xfId="1" applyNumberFormat="1" applyFont="1" applyFill="1" applyBorder="1" applyAlignment="1" applyProtection="1">
      <alignment vertical="top"/>
    </xf>
    <xf numFmtId="0" fontId="8" fillId="0" borderId="0" xfId="0" applyFont="1"/>
    <xf numFmtId="0" fontId="7" fillId="0" borderId="0" xfId="0" applyFont="1"/>
    <xf numFmtId="165" fontId="8" fillId="0" borderId="0" xfId="1" applyNumberFormat="1" applyFont="1" applyFill="1" applyBorder="1" applyAlignment="1" applyProtection="1">
      <alignment vertical="top"/>
    </xf>
    <xf numFmtId="0" fontId="12" fillId="0" borderId="0" xfId="0" applyFont="1" applyAlignment="1">
      <alignment vertical="top"/>
    </xf>
    <xf numFmtId="4" fontId="12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65" fontId="8" fillId="0" borderId="0" xfId="1" applyNumberFormat="1" applyFont="1" applyFill="1" applyBorder="1" applyAlignment="1" applyProtection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166" fontId="9" fillId="0" borderId="0" xfId="0" applyNumberFormat="1" applyFont="1"/>
    <xf numFmtId="166" fontId="9" fillId="0" borderId="0" xfId="0" applyNumberFormat="1" applyFont="1" applyAlignment="1">
      <alignment horizontal="right" vertical="top"/>
    </xf>
    <xf numFmtId="166" fontId="9" fillId="0" borderId="0" xfId="0" applyNumberFormat="1" applyFont="1" applyAlignment="1">
      <alignment vertical="top"/>
    </xf>
    <xf numFmtId="0" fontId="4" fillId="0" borderId="0" xfId="2" applyNumberFormat="1" applyFont="1" applyBorder="1" applyAlignment="1" applyProtection="1">
      <alignment horizontal="center" vertical="top" wrapText="1"/>
    </xf>
    <xf numFmtId="164" fontId="4" fillId="0" borderId="0" xfId="2" applyFont="1" applyBorder="1" applyAlignment="1" applyProtection="1">
      <alignment horizontal="center" vertical="top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vertical="top"/>
    </xf>
    <xf numFmtId="166" fontId="12" fillId="0" borderId="0" xfId="0" applyNumberFormat="1" applyFont="1" applyAlignment="1">
      <alignment vertical="top"/>
    </xf>
    <xf numFmtId="166" fontId="4" fillId="0" borderId="0" xfId="2" applyNumberFormat="1" applyFont="1" applyBorder="1" applyAlignment="1" applyProtection="1">
      <alignment horizontal="right" vertical="top" wrapText="1"/>
    </xf>
    <xf numFmtId="166" fontId="6" fillId="0" borderId="0" xfId="0" applyNumberFormat="1" applyFont="1" applyAlignment="1">
      <alignment horizontal="right" vertical="top"/>
    </xf>
    <xf numFmtId="166" fontId="6" fillId="0" borderId="0" xfId="1" applyNumberFormat="1" applyFont="1" applyFill="1" applyBorder="1" applyAlignment="1" applyProtection="1">
      <alignment horizontal="right" vertical="top"/>
    </xf>
    <xf numFmtId="166" fontId="6" fillId="0" borderId="0" xfId="0" applyNumberFormat="1" applyFont="1" applyAlignment="1">
      <alignment horizontal="right"/>
    </xf>
    <xf numFmtId="44" fontId="12" fillId="0" borderId="0" xfId="0" applyNumberFormat="1" applyFont="1" applyAlignment="1">
      <alignment vertical="top"/>
    </xf>
    <xf numFmtId="44" fontId="9" fillId="0" borderId="0" xfId="0" applyNumberFormat="1" applyFont="1" applyAlignment="1">
      <alignment vertical="top"/>
    </xf>
    <xf numFmtId="166" fontId="4" fillId="0" borderId="0" xfId="2" applyNumberFormat="1" applyFont="1" applyBorder="1" applyAlignment="1" applyProtection="1">
      <alignment horizontal="right" wrapText="1"/>
    </xf>
    <xf numFmtId="0" fontId="12" fillId="0" borderId="0" xfId="0" applyFont="1" applyAlignment="1">
      <alignment vertical="top" wrapText="1"/>
    </xf>
    <xf numFmtId="165" fontId="16" fillId="0" borderId="0" xfId="1" applyNumberFormat="1" applyFont="1" applyFill="1" applyBorder="1" applyAlignment="1" applyProtection="1">
      <alignment horizontal="right" vertical="top" wrapText="1"/>
    </xf>
    <xf numFmtId="4" fontId="16" fillId="0" borderId="0" xfId="0" applyNumberFormat="1" applyFont="1" applyAlignment="1">
      <alignment horizontal="right" vertical="top" wrapText="1"/>
    </xf>
    <xf numFmtId="4" fontId="7" fillId="0" borderId="0" xfId="0" applyNumberFormat="1" applyFont="1"/>
    <xf numFmtId="0" fontId="11" fillId="0" borderId="0" xfId="0" applyFont="1" applyAlignment="1">
      <alignment horizontal="right" vertical="top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4" fillId="4" borderId="7" xfId="3" applyFont="1" applyFill="1" applyBorder="1" applyAlignment="1">
      <alignment horizontal="center" vertical="top" wrapText="1"/>
    </xf>
    <xf numFmtId="0" fontId="14" fillId="4" borderId="8" xfId="3" applyFont="1" applyFill="1" applyBorder="1" applyAlignment="1">
      <alignment horizontal="center" vertical="top" wrapText="1"/>
    </xf>
    <xf numFmtId="0" fontId="14" fillId="6" borderId="7" xfId="3" applyFont="1" applyFill="1" applyBorder="1" applyAlignment="1">
      <alignment horizontal="center" vertical="top" wrapText="1"/>
    </xf>
    <xf numFmtId="0" fontId="14" fillId="6" borderId="8" xfId="3" applyFont="1" applyFill="1" applyBorder="1" applyAlignment="1">
      <alignment horizontal="center" vertical="top" wrapText="1"/>
    </xf>
    <xf numFmtId="0" fontId="14" fillId="3" borderId="7" xfId="3" applyFont="1" applyFill="1" applyBorder="1" applyAlignment="1">
      <alignment horizontal="center" vertical="top" wrapText="1"/>
    </xf>
    <xf numFmtId="0" fontId="14" fillId="3" borderId="8" xfId="3" applyFont="1" applyFill="1" applyBorder="1" applyAlignment="1">
      <alignment horizontal="center" vertical="top" wrapText="1"/>
    </xf>
    <xf numFmtId="0" fontId="14" fillId="3" borderId="5" xfId="3" applyFont="1" applyFill="1" applyBorder="1" applyAlignment="1">
      <alignment horizontal="center" vertical="top" wrapText="1"/>
    </xf>
    <xf numFmtId="14" fontId="14" fillId="0" borderId="5" xfId="3" applyNumberFormat="1" applyFont="1" applyBorder="1" applyAlignment="1">
      <alignment horizontal="center" vertical="top" wrapText="1"/>
    </xf>
    <xf numFmtId="0" fontId="18" fillId="0" borderId="0" xfId="0" applyFont="1" applyAlignment="1">
      <alignment vertical="top" wrapText="1"/>
    </xf>
    <xf numFmtId="164" fontId="6" fillId="0" borderId="0" xfId="2" applyFont="1" applyAlignment="1" applyProtection="1">
      <alignment vertical="top"/>
    </xf>
    <xf numFmtId="164" fontId="2" fillId="0" borderId="0" xfId="2" applyFont="1" applyBorder="1" applyAlignment="1" applyProtection="1">
      <alignment vertical="top"/>
    </xf>
    <xf numFmtId="4" fontId="8" fillId="0" borderId="0" xfId="0" applyNumberFormat="1" applyFont="1"/>
    <xf numFmtId="166" fontId="6" fillId="0" borderId="0" xfId="0" applyNumberFormat="1" applyFont="1"/>
    <xf numFmtId="14" fontId="9" fillId="0" borderId="0" xfId="0" applyNumberFormat="1" applyFont="1"/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166" fontId="12" fillId="8" borderId="0" xfId="0" applyNumberFormat="1" applyFont="1" applyFill="1" applyAlignment="1">
      <alignment vertical="top"/>
    </xf>
    <xf numFmtId="166" fontId="8" fillId="8" borderId="0" xfId="0" applyNumberFormat="1" applyFont="1" applyFill="1"/>
    <xf numFmtId="4" fontId="14" fillId="8" borderId="4" xfId="3" applyNumberFormat="1" applyFont="1" applyFill="1" applyBorder="1" applyAlignment="1">
      <alignment horizontal="right" vertical="center"/>
    </xf>
    <xf numFmtId="0" fontId="15" fillId="8" borderId="3" xfId="3" applyFont="1" applyFill="1" applyBorder="1" applyAlignment="1">
      <alignment horizontal="right" vertical="center"/>
    </xf>
    <xf numFmtId="0" fontId="14" fillId="8" borderId="4" xfId="3" applyFont="1" applyFill="1" applyBorder="1" applyAlignment="1">
      <alignment horizontal="right" vertical="center"/>
    </xf>
    <xf numFmtId="0" fontId="2" fillId="0" borderId="0" xfId="4"/>
    <xf numFmtId="0" fontId="2" fillId="0" borderId="3" xfId="4" applyBorder="1"/>
    <xf numFmtId="49" fontId="20" fillId="0" borderId="3" xfId="5" applyNumberFormat="1" applyFont="1" applyBorder="1"/>
    <xf numFmtId="166" fontId="6" fillId="8" borderId="9" xfId="0" applyNumberFormat="1" applyFont="1" applyFill="1" applyBorder="1" applyAlignment="1">
      <alignment vertical="top"/>
    </xf>
    <xf numFmtId="166" fontId="9" fillId="8" borderId="0" xfId="0" applyNumberFormat="1" applyFont="1" applyFill="1" applyAlignment="1">
      <alignment vertical="top"/>
    </xf>
    <xf numFmtId="166" fontId="4" fillId="8" borderId="0" xfId="2" applyNumberFormat="1" applyFont="1" applyFill="1" applyBorder="1" applyAlignment="1" applyProtection="1">
      <alignment horizontal="right" vertical="top" wrapText="1"/>
    </xf>
    <xf numFmtId="166" fontId="4" fillId="8" borderId="0" xfId="2" applyNumberFormat="1" applyFont="1" applyFill="1" applyBorder="1" applyAlignment="1" applyProtection="1">
      <alignment horizontal="right" wrapText="1"/>
    </xf>
    <xf numFmtId="4" fontId="8" fillId="8" borderId="0" xfId="0" applyNumberFormat="1" applyFont="1" applyFill="1"/>
    <xf numFmtId="4" fontId="6" fillId="8" borderId="6" xfId="0" applyNumberFormat="1" applyFont="1" applyFill="1" applyBorder="1" applyAlignment="1">
      <alignment vertical="top"/>
    </xf>
    <xf numFmtId="4" fontId="8" fillId="8" borderId="0" xfId="0" applyNumberFormat="1" applyFont="1" applyFill="1" applyAlignment="1">
      <alignment vertical="top"/>
    </xf>
    <xf numFmtId="44" fontId="12" fillId="8" borderId="0" xfId="0" applyNumberFormat="1" applyFont="1" applyFill="1" applyAlignment="1">
      <alignment vertical="top"/>
    </xf>
    <xf numFmtId="44" fontId="9" fillId="8" borderId="0" xfId="0" applyNumberFormat="1" applyFont="1" applyFill="1" applyAlignment="1">
      <alignment vertical="top"/>
    </xf>
    <xf numFmtId="166" fontId="6" fillId="5" borderId="9" xfId="0" applyNumberFormat="1" applyFont="1" applyFill="1" applyBorder="1" applyAlignment="1">
      <alignment vertical="top"/>
    </xf>
    <xf numFmtId="0" fontId="13" fillId="5" borderId="9" xfId="0" applyFont="1" applyFill="1" applyBorder="1" applyAlignment="1">
      <alignment horizontal="left" vertical="top"/>
    </xf>
    <xf numFmtId="166" fontId="6" fillId="5" borderId="9" xfId="1" applyNumberFormat="1" applyFont="1" applyFill="1" applyBorder="1" applyAlignment="1" applyProtection="1">
      <alignment horizontal="right" vertical="top"/>
    </xf>
    <xf numFmtId="166" fontId="6" fillId="5" borderId="9" xfId="0" applyNumberFormat="1" applyFont="1" applyFill="1" applyBorder="1" applyAlignment="1">
      <alignment horizontal="right" vertical="top"/>
    </xf>
    <xf numFmtId="166" fontId="6" fillId="5" borderId="9" xfId="0" applyNumberFormat="1" applyFont="1" applyFill="1" applyBorder="1" applyAlignment="1">
      <alignment horizontal="right"/>
    </xf>
    <xf numFmtId="0" fontId="9" fillId="5" borderId="9" xfId="0" applyFont="1" applyFill="1" applyBorder="1" applyAlignment="1">
      <alignment vertical="top"/>
    </xf>
    <xf numFmtId="14" fontId="9" fillId="5" borderId="9" xfId="0" applyNumberFormat="1" applyFont="1" applyFill="1" applyBorder="1" applyAlignment="1">
      <alignment horizontal="right" vertical="top"/>
    </xf>
    <xf numFmtId="2" fontId="9" fillId="5" borderId="9" xfId="1" applyNumberFormat="1" applyFont="1" applyFill="1" applyBorder="1" applyAlignment="1" applyProtection="1">
      <alignment horizontal="right" vertical="top"/>
    </xf>
    <xf numFmtId="166" fontId="9" fillId="5" borderId="9" xfId="0" applyNumberFormat="1" applyFont="1" applyFill="1" applyBorder="1" applyAlignment="1">
      <alignment horizontal="right" vertical="top"/>
    </xf>
    <xf numFmtId="166" fontId="9" fillId="5" borderId="9" xfId="0" applyNumberFormat="1" applyFont="1" applyFill="1" applyBorder="1" applyAlignment="1">
      <alignment vertical="top"/>
    </xf>
    <xf numFmtId="166" fontId="9" fillId="5" borderId="9" xfId="1" applyNumberFormat="1" applyFont="1" applyFill="1" applyBorder="1" applyAlignment="1" applyProtection="1">
      <alignment vertical="top"/>
    </xf>
    <xf numFmtId="166" fontId="9" fillId="5" borderId="9" xfId="0" applyNumberFormat="1" applyFont="1" applyFill="1" applyBorder="1"/>
    <xf numFmtId="0" fontId="14" fillId="9" borderId="7" xfId="3" applyFont="1" applyFill="1" applyBorder="1" applyAlignment="1">
      <alignment horizontal="center" vertical="top" wrapText="1"/>
    </xf>
    <xf numFmtId="0" fontId="14" fillId="9" borderId="8" xfId="3" applyFont="1" applyFill="1" applyBorder="1" applyAlignment="1">
      <alignment horizontal="center" vertical="top" wrapText="1"/>
    </xf>
    <xf numFmtId="0" fontId="0" fillId="5" borderId="0" xfId="0" applyFill="1" applyAlignment="1">
      <alignment horizontal="center"/>
    </xf>
    <xf numFmtId="0" fontId="4" fillId="0" borderId="0" xfId="0" applyFont="1" applyAlignment="1">
      <alignment horizontal="left" vertical="top"/>
    </xf>
    <xf numFmtId="10" fontId="6" fillId="10" borderId="9" xfId="0" applyNumberFormat="1" applyFont="1" applyFill="1" applyBorder="1" applyAlignment="1">
      <alignment vertical="top"/>
    </xf>
    <xf numFmtId="10" fontId="6" fillId="10" borderId="0" xfId="0" applyNumberFormat="1" applyFont="1" applyFill="1" applyAlignment="1">
      <alignment vertical="top"/>
    </xf>
    <xf numFmtId="10" fontId="9" fillId="10" borderId="9" xfId="0" applyNumberFormat="1" applyFont="1" applyFill="1" applyBorder="1" applyAlignment="1">
      <alignment horizontal="right" vertical="top"/>
    </xf>
    <xf numFmtId="166" fontId="6" fillId="5" borderId="9" xfId="0" applyNumberFormat="1" applyFont="1" applyFill="1" applyBorder="1" applyAlignment="1" applyProtection="1">
      <alignment vertical="top"/>
      <protection locked="0"/>
    </xf>
    <xf numFmtId="0" fontId="13" fillId="5" borderId="9" xfId="0" applyFont="1" applyFill="1" applyBorder="1" applyAlignment="1" applyProtection="1">
      <alignment horizontal="left" vertical="top"/>
      <protection locked="0"/>
    </xf>
    <xf numFmtId="0" fontId="9" fillId="5" borderId="9" xfId="0" applyFont="1" applyFill="1" applyBorder="1" applyAlignment="1" applyProtection="1">
      <alignment vertical="top"/>
      <protection locked="0"/>
    </xf>
    <xf numFmtId="14" fontId="9" fillId="5" borderId="9" xfId="0" applyNumberFormat="1" applyFont="1" applyFill="1" applyBorder="1" applyAlignment="1" applyProtection="1">
      <alignment horizontal="right" vertical="top"/>
      <protection locked="0"/>
    </xf>
    <xf numFmtId="2" fontId="9" fillId="5" borderId="9" xfId="1" applyNumberFormat="1" applyFont="1" applyFill="1" applyBorder="1" applyAlignment="1" applyProtection="1">
      <alignment horizontal="right" vertical="top"/>
      <protection locked="0"/>
    </xf>
    <xf numFmtId="166" fontId="9" fillId="5" borderId="9" xfId="0" applyNumberFormat="1" applyFont="1" applyFill="1" applyBorder="1" applyAlignment="1" applyProtection="1">
      <alignment horizontal="right" vertical="top"/>
      <protection locked="0"/>
    </xf>
    <xf numFmtId="44" fontId="9" fillId="5" borderId="0" xfId="0" applyNumberFormat="1" applyFont="1" applyFill="1" applyAlignment="1" applyProtection="1">
      <alignment vertical="top"/>
      <protection locked="0"/>
    </xf>
    <xf numFmtId="44" fontId="9" fillId="5" borderId="9" xfId="0" applyNumberFormat="1" applyFont="1" applyFill="1" applyBorder="1" applyAlignment="1" applyProtection="1">
      <alignment vertical="top"/>
      <protection locked="0"/>
    </xf>
    <xf numFmtId="0" fontId="15" fillId="5" borderId="3" xfId="3" applyFont="1" applyFill="1" applyBorder="1" applyAlignment="1" applyProtection="1">
      <alignment horizontal="right" vertical="center"/>
      <protection locked="0"/>
    </xf>
    <xf numFmtId="4" fontId="14" fillId="5" borderId="4" xfId="3" applyNumberFormat="1" applyFont="1" applyFill="1" applyBorder="1" applyAlignment="1" applyProtection="1">
      <alignment horizontal="right" vertical="center"/>
      <protection locked="0"/>
    </xf>
    <xf numFmtId="4" fontId="14" fillId="5" borderId="3" xfId="3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/>
    <xf numFmtId="0" fontId="21" fillId="0" borderId="0" xfId="0" applyFont="1"/>
    <xf numFmtId="165" fontId="9" fillId="8" borderId="0" xfId="1" applyNumberFormat="1" applyFont="1" applyFill="1" applyBorder="1" applyAlignment="1" applyProtection="1">
      <alignment horizontal="right" vertical="top" wrapText="1"/>
    </xf>
    <xf numFmtId="0" fontId="9" fillId="8" borderId="0" xfId="0" applyFont="1" applyFill="1" applyAlignment="1">
      <alignment horizontal="right" vertical="top" wrapText="1"/>
    </xf>
    <xf numFmtId="0" fontId="0" fillId="0" borderId="0" xfId="0" quotePrefix="1"/>
    <xf numFmtId="166" fontId="0" fillId="0" borderId="0" xfId="0" applyNumberFormat="1"/>
    <xf numFmtId="0" fontId="9" fillId="0" borderId="0" xfId="0" quotePrefix="1" applyFont="1"/>
    <xf numFmtId="167" fontId="9" fillId="0" borderId="0" xfId="0" applyNumberFormat="1" applyFont="1"/>
    <xf numFmtId="4" fontId="23" fillId="0" borderId="0" xfId="0" applyNumberFormat="1" applyFont="1" applyAlignment="1">
      <alignment vertical="top"/>
    </xf>
    <xf numFmtId="165" fontId="8" fillId="10" borderId="0" xfId="1" applyNumberFormat="1" applyFont="1" applyFill="1" applyBorder="1" applyAlignment="1" applyProtection="1">
      <alignment horizontal="right" vertical="top" wrapText="1"/>
    </xf>
    <xf numFmtId="167" fontId="6" fillId="0" borderId="0" xfId="0" applyNumberFormat="1" applyFont="1"/>
    <xf numFmtId="10" fontId="6" fillId="0" borderId="9" xfId="0" applyNumberFormat="1" applyFont="1" applyBorder="1" applyAlignment="1">
      <alignment vertical="top"/>
    </xf>
    <xf numFmtId="10" fontId="6" fillId="0" borderId="0" xfId="0" applyNumberFormat="1" applyFont="1" applyAlignment="1">
      <alignment vertical="top"/>
    </xf>
    <xf numFmtId="4" fontId="0" fillId="0" borderId="0" xfId="0" applyNumberFormat="1"/>
    <xf numFmtId="166" fontId="7" fillId="0" borderId="0" xfId="0" applyNumberFormat="1" applyFont="1"/>
    <xf numFmtId="0" fontId="0" fillId="0" borderId="0" xfId="0" applyAlignment="1">
      <alignment horizontal="left"/>
    </xf>
    <xf numFmtId="166" fontId="6" fillId="10" borderId="0" xfId="0" applyNumberFormat="1" applyFont="1" applyFill="1"/>
    <xf numFmtId="166" fontId="6" fillId="10" borderId="0" xfId="0" applyNumberFormat="1" applyFont="1" applyFill="1" applyAlignment="1">
      <alignment vertical="top"/>
    </xf>
    <xf numFmtId="4" fontId="6" fillId="10" borderId="0" xfId="0" applyNumberFormat="1" applyFont="1" applyFill="1" applyAlignment="1">
      <alignment vertical="top"/>
    </xf>
    <xf numFmtId="165" fontId="6" fillId="10" borderId="0" xfId="1" applyNumberFormat="1" applyFont="1" applyFill="1" applyBorder="1" applyAlignment="1" applyProtection="1">
      <alignment vertical="top"/>
    </xf>
    <xf numFmtId="0" fontId="6" fillId="10" borderId="0" xfId="0" applyFont="1" applyFill="1"/>
    <xf numFmtId="165" fontId="6" fillId="10" borderId="0" xfId="1" applyNumberFormat="1" applyFont="1" applyFill="1" applyBorder="1" applyAlignment="1" applyProtection="1">
      <alignment horizontal="center" vertical="top"/>
    </xf>
    <xf numFmtId="4" fontId="6" fillId="10" borderId="0" xfId="1" applyNumberFormat="1" applyFont="1" applyFill="1" applyBorder="1" applyAlignment="1" applyProtection="1">
      <alignment vertical="top"/>
    </xf>
    <xf numFmtId="4" fontId="6" fillId="10" borderId="0" xfId="0" applyNumberFormat="1" applyFont="1" applyFill="1"/>
    <xf numFmtId="3" fontId="6" fillId="10" borderId="0" xfId="1" applyNumberFormat="1" applyFont="1" applyFill="1" applyBorder="1" applyAlignment="1" applyProtection="1">
      <alignment vertical="top"/>
    </xf>
    <xf numFmtId="1" fontId="6" fillId="10" borderId="0" xfId="0" applyNumberFormat="1" applyFont="1" applyFill="1" applyAlignment="1">
      <alignment vertical="top"/>
    </xf>
    <xf numFmtId="3" fontId="6" fillId="10" borderId="0" xfId="0" applyNumberFormat="1" applyFont="1" applyFill="1"/>
    <xf numFmtId="10" fontId="6" fillId="10" borderId="0" xfId="1" applyNumberFormat="1" applyFont="1" applyFill="1" applyBorder="1" applyAlignment="1" applyProtection="1">
      <alignment vertical="top"/>
    </xf>
    <xf numFmtId="0" fontId="14" fillId="5" borderId="3" xfId="3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/>
    </xf>
    <xf numFmtId="4" fontId="8" fillId="10" borderId="0" xfId="0" applyNumberFormat="1" applyFont="1" applyFill="1"/>
    <xf numFmtId="4" fontId="6" fillId="10" borderId="6" xfId="0" applyNumberFormat="1" applyFont="1" applyFill="1" applyBorder="1" applyAlignment="1">
      <alignment vertical="top"/>
    </xf>
    <xf numFmtId="166" fontId="8" fillId="10" borderId="0" xfId="0" applyNumberFormat="1" applyFont="1" applyFill="1"/>
    <xf numFmtId="0" fontId="8" fillId="10" borderId="0" xfId="0" applyFont="1" applyFill="1" applyAlignment="1">
      <alignment horizontal="left"/>
    </xf>
    <xf numFmtId="0" fontId="8" fillId="10" borderId="0" xfId="0" applyFont="1" applyFill="1" applyAlignment="1">
      <alignment horizontal="center"/>
    </xf>
    <xf numFmtId="0" fontId="13" fillId="10" borderId="0" xfId="0" applyFont="1" applyFill="1" applyAlignment="1">
      <alignment horizontal="left"/>
    </xf>
    <xf numFmtId="0" fontId="13" fillId="10" borderId="0" xfId="0" applyFont="1" applyFill="1"/>
    <xf numFmtId="0" fontId="8" fillId="10" borderId="0" xfId="0" applyFont="1" applyFill="1" applyAlignment="1">
      <alignment horizontal="right"/>
    </xf>
    <xf numFmtId="166" fontId="6" fillId="8" borderId="0" xfId="0" applyNumberFormat="1" applyFont="1" applyFill="1"/>
    <xf numFmtId="2" fontId="17" fillId="0" borderId="0" xfId="0" applyNumberFormat="1" applyFont="1"/>
    <xf numFmtId="166" fontId="17" fillId="0" borderId="0" xfId="0" applyNumberFormat="1" applyFont="1"/>
    <xf numFmtId="0" fontId="17" fillId="0" borderId="0" xfId="0" applyFont="1"/>
    <xf numFmtId="2" fontId="17" fillId="0" borderId="0" xfId="0" applyNumberFormat="1" applyFont="1" applyAlignment="1">
      <alignment horizontal="left" wrapText="1"/>
    </xf>
    <xf numFmtId="0" fontId="0" fillId="0" borderId="3" xfId="0" applyBorder="1"/>
    <xf numFmtId="2" fontId="0" fillId="0" borderId="3" xfId="0" applyNumberFormat="1" applyBorder="1" applyAlignment="1">
      <alignment horizontal="right"/>
    </xf>
    <xf numFmtId="166" fontId="0" fillId="0" borderId="3" xfId="0" applyNumberFormat="1" applyBorder="1"/>
    <xf numFmtId="0" fontId="0" fillId="0" borderId="3" xfId="0" applyBorder="1" applyAlignment="1">
      <alignment horizontal="right"/>
    </xf>
    <xf numFmtId="2" fontId="0" fillId="0" borderId="3" xfId="0" applyNumberFormat="1" applyBorder="1"/>
    <xf numFmtId="0" fontId="24" fillId="0" borderId="3" xfId="0" applyFont="1" applyBorder="1"/>
    <xf numFmtId="4" fontId="7" fillId="10" borderId="0" xfId="0" applyNumberFormat="1" applyFont="1" applyFill="1" applyAlignment="1">
      <alignment horizontal="right"/>
    </xf>
    <xf numFmtId="166" fontId="7" fillId="10" borderId="0" xfId="0" applyNumberFormat="1" applyFont="1" applyFill="1"/>
    <xf numFmtId="0" fontId="15" fillId="0" borderId="7" xfId="4" applyFont="1" applyBorder="1"/>
    <xf numFmtId="0" fontId="15" fillId="0" borderId="0" xfId="4" applyFont="1"/>
    <xf numFmtId="0" fontId="7" fillId="10" borderId="0" xfId="0" applyFont="1" applyFill="1"/>
    <xf numFmtId="2" fontId="7" fillId="0" borderId="0" xfId="0" applyNumberFormat="1" applyFont="1" applyAlignment="1">
      <alignment horizontal="right"/>
    </xf>
    <xf numFmtId="4" fontId="7" fillId="10" borderId="0" xfId="0" applyNumberFormat="1" applyFont="1" applyFill="1"/>
    <xf numFmtId="0" fontId="0" fillId="10" borderId="0" xfId="0" applyFill="1" applyAlignment="1">
      <alignment horizontal="left"/>
    </xf>
    <xf numFmtId="0" fontId="0" fillId="10" borderId="0" xfId="0" applyFill="1" applyAlignment="1">
      <alignment horizontal="right"/>
    </xf>
    <xf numFmtId="0" fontId="0" fillId="10" borderId="0" xfId="0" applyFill="1" applyAlignment="1">
      <alignment horizontal="right" vertical="top"/>
    </xf>
    <xf numFmtId="0" fontId="25" fillId="11" borderId="3" xfId="0" applyFont="1" applyFill="1" applyBorder="1"/>
    <xf numFmtId="0" fontId="25" fillId="11" borderId="10" xfId="0" applyFont="1" applyFill="1" applyBorder="1"/>
    <xf numFmtId="0" fontId="26" fillId="11" borderId="3" xfId="0" applyFont="1" applyFill="1" applyBorder="1"/>
    <xf numFmtId="0" fontId="26" fillId="11" borderId="10" xfId="0" applyFont="1" applyFill="1" applyBorder="1"/>
    <xf numFmtId="0" fontId="26" fillId="0" borderId="3" xfId="0" applyFont="1" applyBorder="1"/>
    <xf numFmtId="0" fontId="14" fillId="8" borderId="0" xfId="3" applyFont="1" applyFill="1" applyAlignment="1">
      <alignment horizontal="right" vertical="center"/>
    </xf>
    <xf numFmtId="0" fontId="27" fillId="0" borderId="0" xfId="0" applyFont="1"/>
    <xf numFmtId="2" fontId="6" fillId="0" borderId="0" xfId="0" applyNumberFormat="1" applyFont="1"/>
    <xf numFmtId="2" fontId="0" fillId="0" borderId="0" xfId="0" applyNumberFormat="1"/>
    <xf numFmtId="0" fontId="6" fillId="0" borderId="0" xfId="0" applyFont="1" applyAlignment="1">
      <alignment wrapText="1"/>
    </xf>
    <xf numFmtId="4" fontId="2" fillId="0" borderId="0" xfId="4" applyNumberFormat="1"/>
    <xf numFmtId="0" fontId="9" fillId="8" borderId="0" xfId="0" quotePrefix="1" applyFont="1" applyFill="1"/>
    <xf numFmtId="14" fontId="0" fillId="0" borderId="0" xfId="0" applyNumberFormat="1"/>
    <xf numFmtId="14" fontId="2" fillId="8" borderId="0" xfId="4" applyNumberFormat="1" applyFill="1"/>
    <xf numFmtId="4" fontId="2" fillId="8" borderId="3" xfId="4" applyNumberFormat="1" applyFill="1" applyBorder="1"/>
    <xf numFmtId="14" fontId="10" fillId="0" borderId="0" xfId="0" applyNumberFormat="1" applyFont="1"/>
    <xf numFmtId="0" fontId="10" fillId="0" borderId="0" xfId="0" quotePrefix="1" applyFont="1"/>
    <xf numFmtId="166" fontId="12" fillId="0" borderId="0" xfId="0" applyNumberFormat="1" applyFont="1"/>
    <xf numFmtId="0" fontId="28" fillId="0" borderId="0" xfId="0" applyFont="1"/>
    <xf numFmtId="44" fontId="11" fillId="5" borderId="0" xfId="0" applyNumberFormat="1" applyFont="1" applyFill="1" applyAlignment="1" applyProtection="1">
      <alignment vertical="top"/>
      <protection locked="0"/>
    </xf>
    <xf numFmtId="44" fontId="11" fillId="5" borderId="0" xfId="0" applyNumberFormat="1" applyFont="1" applyFill="1" applyAlignment="1" applyProtection="1">
      <alignment horizontal="right" vertical="top"/>
      <protection locked="0"/>
    </xf>
    <xf numFmtId="0" fontId="3" fillId="2" borderId="0" xfId="0" applyFont="1" applyFill="1" applyAlignment="1">
      <alignment horizontal="left" vertical="top"/>
    </xf>
    <xf numFmtId="4" fontId="0" fillId="8" borderId="0" xfId="0" applyNumberFormat="1" applyFill="1"/>
    <xf numFmtId="0" fontId="12" fillId="0" borderId="0" xfId="0" applyFont="1" applyAlignment="1">
      <alignment horizontal="left" vertical="top"/>
    </xf>
    <xf numFmtId="4" fontId="15" fillId="5" borderId="3" xfId="3" applyNumberFormat="1" applyFont="1" applyFill="1" applyBorder="1" applyAlignment="1" applyProtection="1">
      <alignment horizontal="right" vertical="center"/>
      <protection locked="0"/>
    </xf>
    <xf numFmtId="0" fontId="6" fillId="7" borderId="6" xfId="0" applyFont="1" applyFill="1" applyBorder="1" applyAlignment="1">
      <alignment horizontal="left" wrapText="1"/>
    </xf>
    <xf numFmtId="0" fontId="6" fillId="0" borderId="0" xfId="0" applyFont="1" applyAlignment="1">
      <alignment horizontal="center"/>
    </xf>
    <xf numFmtId="0" fontId="8" fillId="8" borderId="0" xfId="0" applyFont="1" applyFill="1" applyAlignment="1">
      <alignment horizontal="left" wrapText="1"/>
    </xf>
    <xf numFmtId="0" fontId="8" fillId="8" borderId="0" xfId="0" applyFont="1" applyFill="1" applyAlignment="1">
      <alignment horizontal="left"/>
    </xf>
    <xf numFmtId="0" fontId="8" fillId="0" borderId="0" xfId="0" applyFont="1" applyAlignment="1">
      <alignment horizontal="left" wrapText="1"/>
    </xf>
    <xf numFmtId="0" fontId="13" fillId="7" borderId="6" xfId="0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0" fontId="0" fillId="5" borderId="0" xfId="0" applyFill="1" applyAlignment="1">
      <alignment horizontal="center"/>
    </xf>
    <xf numFmtId="0" fontId="3" fillId="2" borderId="0" xfId="0" applyFont="1" applyFill="1" applyAlignment="1">
      <alignment horizontal="left" vertical="top"/>
    </xf>
    <xf numFmtId="0" fontId="8" fillId="5" borderId="2" xfId="0" applyFont="1" applyFill="1" applyBorder="1" applyAlignment="1" applyProtection="1">
      <alignment horizontal="left" vertical="top"/>
      <protection locked="0"/>
    </xf>
    <xf numFmtId="0" fontId="8" fillId="0" borderId="0" xfId="0" applyFont="1" applyAlignment="1">
      <alignment horizontal="left" vertical="top" wrapText="1"/>
    </xf>
    <xf numFmtId="0" fontId="14" fillId="0" borderId="8" xfId="3" applyFont="1" applyBorder="1" applyAlignment="1">
      <alignment horizontal="center" vertical="top" wrapText="1"/>
    </xf>
    <xf numFmtId="0" fontId="14" fillId="0" borderId="7" xfId="3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8" fillId="5" borderId="2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left" wrapText="1"/>
    </xf>
    <xf numFmtId="0" fontId="8" fillId="10" borderId="0" xfId="0" applyFont="1" applyFill="1" applyAlignment="1">
      <alignment horizontal="left"/>
    </xf>
    <xf numFmtId="165" fontId="9" fillId="8" borderId="0" xfId="1" applyNumberFormat="1" applyFont="1" applyFill="1" applyBorder="1" applyAlignment="1" applyProtection="1">
      <alignment horizontal="center" vertical="center" wrapText="1"/>
    </xf>
    <xf numFmtId="166" fontId="6" fillId="5" borderId="11" xfId="0" applyNumberFormat="1" applyFont="1" applyFill="1" applyBorder="1" applyAlignment="1" applyProtection="1">
      <alignment vertical="top"/>
      <protection locked="0"/>
    </xf>
    <xf numFmtId="166" fontId="6" fillId="12" borderId="9" xfId="0" applyNumberFormat="1" applyFont="1" applyFill="1" applyBorder="1" applyAlignment="1" applyProtection="1">
      <alignment vertical="top"/>
    </xf>
    <xf numFmtId="10" fontId="6" fillId="12" borderId="9" xfId="0" applyNumberFormat="1" applyFont="1" applyFill="1" applyBorder="1" applyAlignment="1">
      <alignment vertical="top"/>
    </xf>
    <xf numFmtId="166" fontId="6" fillId="12" borderId="9" xfId="1" applyNumberFormat="1" applyFont="1" applyFill="1" applyBorder="1" applyAlignment="1" applyProtection="1">
      <alignment horizontal="right" vertical="top"/>
    </xf>
    <xf numFmtId="166" fontId="6" fillId="12" borderId="9" xfId="0" applyNumberFormat="1" applyFont="1" applyFill="1" applyBorder="1" applyAlignment="1">
      <alignment horizontal="right"/>
    </xf>
    <xf numFmtId="10" fontId="6" fillId="0" borderId="11" xfId="0" applyNumberFormat="1" applyFont="1" applyBorder="1" applyAlignment="1">
      <alignment vertical="top"/>
    </xf>
    <xf numFmtId="10" fontId="6" fillId="10" borderId="11" xfId="0" applyNumberFormat="1" applyFont="1" applyFill="1" applyBorder="1" applyAlignment="1">
      <alignment vertical="top"/>
    </xf>
    <xf numFmtId="10" fontId="6" fillId="0" borderId="12" xfId="0" applyNumberFormat="1" applyFont="1" applyBorder="1" applyAlignment="1">
      <alignment vertical="top"/>
    </xf>
    <xf numFmtId="10" fontId="6" fillId="0" borderId="13" xfId="0" applyNumberFormat="1" applyFont="1" applyBorder="1" applyAlignment="1">
      <alignment vertical="top"/>
    </xf>
    <xf numFmtId="166" fontId="8" fillId="0" borderId="14" xfId="0" applyNumberFormat="1" applyFont="1" applyBorder="1" applyAlignment="1">
      <alignment horizontal="center" vertical="top" wrapText="1"/>
    </xf>
    <xf numFmtId="166" fontId="8" fillId="0" borderId="15" xfId="0" applyNumberFormat="1" applyFont="1" applyBorder="1" applyAlignment="1">
      <alignment horizontal="center" vertical="top" wrapText="1"/>
    </xf>
    <xf numFmtId="166" fontId="8" fillId="0" borderId="16" xfId="0" applyNumberFormat="1" applyFont="1" applyBorder="1" applyAlignment="1">
      <alignment horizontal="center" vertical="top" wrapText="1"/>
    </xf>
    <xf numFmtId="166" fontId="6" fillId="5" borderId="17" xfId="0" applyNumberFormat="1" applyFont="1" applyFill="1" applyBorder="1" applyAlignment="1">
      <alignment horizontal="right" vertical="top"/>
    </xf>
    <xf numFmtId="10" fontId="6" fillId="10" borderId="18" xfId="0" applyNumberFormat="1" applyFont="1" applyFill="1" applyBorder="1" applyAlignment="1">
      <alignment vertical="top"/>
    </xf>
    <xf numFmtId="166" fontId="6" fillId="12" borderId="17" xfId="0" applyNumberFormat="1" applyFont="1" applyFill="1" applyBorder="1" applyAlignment="1">
      <alignment horizontal="right" vertical="top"/>
    </xf>
    <xf numFmtId="10" fontId="6" fillId="12" borderId="18" xfId="0" applyNumberFormat="1" applyFont="1" applyFill="1" applyBorder="1" applyAlignment="1">
      <alignment vertical="top"/>
    </xf>
    <xf numFmtId="166" fontId="6" fillId="5" borderId="19" xfId="0" applyNumberFormat="1" applyFont="1" applyFill="1" applyBorder="1" applyAlignment="1">
      <alignment horizontal="right" vertical="top"/>
    </xf>
    <xf numFmtId="10" fontId="6" fillId="10" borderId="20" xfId="0" applyNumberFormat="1" applyFont="1" applyFill="1" applyBorder="1" applyAlignment="1">
      <alignment vertical="top"/>
    </xf>
    <xf numFmtId="166" fontId="6" fillId="5" borderId="20" xfId="1" applyNumberFormat="1" applyFont="1" applyFill="1" applyBorder="1" applyAlignment="1" applyProtection="1">
      <alignment horizontal="right" vertical="top"/>
    </xf>
    <xf numFmtId="166" fontId="6" fillId="5" borderId="20" xfId="0" applyNumberFormat="1" applyFont="1" applyFill="1" applyBorder="1" applyAlignment="1">
      <alignment horizontal="right"/>
    </xf>
    <xf numFmtId="10" fontId="6" fillId="10" borderId="21" xfId="0" applyNumberFormat="1" applyFont="1" applyFill="1" applyBorder="1" applyAlignment="1">
      <alignment vertical="top"/>
    </xf>
    <xf numFmtId="166" fontId="8" fillId="0" borderId="22" xfId="0" applyNumberFormat="1" applyFont="1" applyBorder="1" applyAlignment="1">
      <alignment horizontal="center" vertical="top" wrapText="1"/>
    </xf>
    <xf numFmtId="166" fontId="8" fillId="0" borderId="23" xfId="0" applyNumberFormat="1" applyFont="1" applyBorder="1" applyAlignment="1">
      <alignment horizontal="center" vertical="top" wrapText="1"/>
    </xf>
    <xf numFmtId="166" fontId="8" fillId="0" borderId="24" xfId="0" applyNumberFormat="1" applyFont="1" applyBorder="1" applyAlignment="1">
      <alignment horizontal="center" vertical="top" wrapText="1"/>
    </xf>
    <xf numFmtId="166" fontId="6" fillId="5" borderId="17" xfId="0" applyNumberFormat="1" applyFont="1" applyFill="1" applyBorder="1" applyAlignment="1" applyProtection="1">
      <alignment vertical="top"/>
      <protection locked="0"/>
    </xf>
    <xf numFmtId="166" fontId="6" fillId="5" borderId="25" xfId="0" applyNumberFormat="1" applyFont="1" applyFill="1" applyBorder="1" applyAlignment="1" applyProtection="1">
      <alignment vertical="top"/>
      <protection locked="0"/>
    </xf>
    <xf numFmtId="166" fontId="6" fillId="12" borderId="17" xfId="0" applyNumberFormat="1" applyFont="1" applyFill="1" applyBorder="1" applyAlignment="1" applyProtection="1">
      <alignment vertical="top"/>
    </xf>
    <xf numFmtId="166" fontId="6" fillId="12" borderId="25" xfId="0" applyNumberFormat="1" applyFont="1" applyFill="1" applyBorder="1" applyAlignment="1" applyProtection="1">
      <alignment vertical="top"/>
    </xf>
    <xf numFmtId="166" fontId="6" fillId="5" borderId="19" xfId="0" applyNumberFormat="1" applyFont="1" applyFill="1" applyBorder="1" applyAlignment="1" applyProtection="1">
      <alignment vertical="top"/>
      <protection locked="0"/>
    </xf>
    <xf numFmtId="166" fontId="6" fillId="5" borderId="20" xfId="0" applyNumberFormat="1" applyFont="1" applyFill="1" applyBorder="1" applyAlignment="1" applyProtection="1">
      <alignment vertical="top"/>
      <protection locked="0"/>
    </xf>
    <xf numFmtId="166" fontId="6" fillId="5" borderId="26" xfId="0" applyNumberFormat="1" applyFont="1" applyFill="1" applyBorder="1" applyAlignment="1" applyProtection="1">
      <alignment vertical="top"/>
      <protection locked="0"/>
    </xf>
    <xf numFmtId="0" fontId="29" fillId="11" borderId="10" xfId="0" applyFont="1" applyFill="1" applyBorder="1" applyAlignment="1">
      <alignment horizontal="right"/>
    </xf>
  </cellXfs>
  <cellStyles count="6">
    <cellStyle name="Euro" xfId="2" xr:uid="{00000000-0005-0000-0000-000000000000}"/>
    <cellStyle name="Normal 2" xfId="5" xr:uid="{B4DCFAEE-D3EB-413E-A866-4E700A513526}"/>
    <cellStyle name="Normale 2" xfId="3" xr:uid="{39A45D35-82C4-4237-85F4-E7AE8A2DF551}"/>
    <cellStyle name="Prozent" xfId="1" builtinId="5"/>
    <cellStyle name="Standard" xfId="0" builtinId="0"/>
    <cellStyle name="Standard 2" xfId="4" xr:uid="{EBEE27D4-2C85-41D9-A568-592513340A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Beitr&#228;ge_Contributi/15.%20Organisation_Organizzazione/Formulare_Moduli/2023/TM/Rendiconto/Allegato%206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Beitr&#228;ge_Contributi/15.%20Organisation_Organizzazione/Formulare_Moduli/2023/TM/Rendiconto/Jahresberic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ndiconto TM"/>
      <sheetName val="LK_Comuni"/>
      <sheetName val="LK_Cooperative"/>
      <sheetName val="Parameters"/>
    </sheetNames>
    <sheetDataSet>
      <sheetData sheetId="0"/>
      <sheetData sheetId="1">
        <row r="1">
          <cell r="A1" t="str">
            <v>Com_Desc</v>
          </cell>
        </row>
        <row r="2">
          <cell r="A2" t="str">
            <v>Aldino</v>
          </cell>
        </row>
        <row r="3">
          <cell r="A3" t="str">
            <v>Andriano</v>
          </cell>
        </row>
        <row r="4">
          <cell r="A4" t="str">
            <v>Anterivo</v>
          </cell>
        </row>
        <row r="5">
          <cell r="A5" t="str">
            <v>Appiano s.s.d.v.</v>
          </cell>
        </row>
        <row r="6">
          <cell r="A6" t="str">
            <v>Avelengo</v>
          </cell>
        </row>
        <row r="7">
          <cell r="A7" t="str">
            <v>Badia</v>
          </cell>
        </row>
        <row r="8">
          <cell r="A8" t="str">
            <v>Barbiano</v>
          </cell>
        </row>
        <row r="9">
          <cell r="A9" t="str">
            <v>Bolzano</v>
          </cell>
        </row>
        <row r="10">
          <cell r="A10" t="str">
            <v>Braies</v>
          </cell>
        </row>
        <row r="11">
          <cell r="A11" t="str">
            <v>Brennero</v>
          </cell>
        </row>
        <row r="12">
          <cell r="A12" t="str">
            <v>Bressanone</v>
          </cell>
        </row>
        <row r="13">
          <cell r="A13" t="str">
            <v>Bronzolo</v>
          </cell>
        </row>
        <row r="14">
          <cell r="A14" t="str">
            <v>Brunico</v>
          </cell>
        </row>
        <row r="15">
          <cell r="A15" t="str">
            <v>Caines</v>
          </cell>
        </row>
        <row r="16">
          <cell r="A16" t="str">
            <v>Caldaro s.s.d.v.</v>
          </cell>
        </row>
        <row r="17">
          <cell r="A17" t="str">
            <v>Campo di Trens</v>
          </cell>
        </row>
        <row r="18">
          <cell r="A18" t="str">
            <v>Campo Tures</v>
          </cell>
        </row>
        <row r="19">
          <cell r="A19" t="str">
            <v>Castelbello-Ciardes</v>
          </cell>
        </row>
        <row r="20">
          <cell r="A20" t="str">
            <v>Castelrotto</v>
          </cell>
        </row>
        <row r="21">
          <cell r="A21" t="str">
            <v>Cermes</v>
          </cell>
        </row>
        <row r="22">
          <cell r="A22" t="str">
            <v>Chienes</v>
          </cell>
        </row>
        <row r="23">
          <cell r="A23" t="str">
            <v>Chiusa</v>
          </cell>
        </row>
        <row r="24">
          <cell r="A24" t="str">
            <v>Cornedo all'Isarco</v>
          </cell>
        </row>
        <row r="25">
          <cell r="A25" t="str">
            <v>Cortaccia s.s.d.v.</v>
          </cell>
        </row>
        <row r="26">
          <cell r="A26" t="str">
            <v>Cortina s.s.d.v.</v>
          </cell>
        </row>
        <row r="27">
          <cell r="A27" t="str">
            <v>Corvara in Badia</v>
          </cell>
        </row>
        <row r="28">
          <cell r="A28" t="str">
            <v>Curon Venosta</v>
          </cell>
        </row>
        <row r="29">
          <cell r="A29" t="str">
            <v>Dobbiaco</v>
          </cell>
        </row>
        <row r="30">
          <cell r="A30" t="str">
            <v>Egna</v>
          </cell>
        </row>
        <row r="31">
          <cell r="A31" t="str">
            <v>Falzes</v>
          </cell>
        </row>
        <row r="32">
          <cell r="A32" t="str">
            <v>Fie' allo Sciliar</v>
          </cell>
        </row>
        <row r="33">
          <cell r="A33" t="str">
            <v>Fortezza</v>
          </cell>
        </row>
        <row r="34">
          <cell r="A34" t="str">
            <v>Funes</v>
          </cell>
        </row>
        <row r="35">
          <cell r="A35" t="str">
            <v>Gais</v>
          </cell>
        </row>
        <row r="36">
          <cell r="A36" t="str">
            <v>Gargazzone</v>
          </cell>
        </row>
        <row r="37">
          <cell r="A37" t="str">
            <v>Glorenza</v>
          </cell>
        </row>
        <row r="38">
          <cell r="A38" t="str">
            <v>La Valle</v>
          </cell>
        </row>
        <row r="39">
          <cell r="A39" t="str">
            <v>Laces</v>
          </cell>
        </row>
        <row r="40">
          <cell r="A40" t="str">
            <v>Lagundo</v>
          </cell>
        </row>
        <row r="41">
          <cell r="A41" t="str">
            <v>Laion</v>
          </cell>
        </row>
        <row r="42">
          <cell r="A42" t="str">
            <v>Laives</v>
          </cell>
        </row>
        <row r="43">
          <cell r="A43" t="str">
            <v>Lana</v>
          </cell>
        </row>
        <row r="44">
          <cell r="A44" t="str">
            <v>Lasa</v>
          </cell>
        </row>
        <row r="45">
          <cell r="A45" t="str">
            <v>Lauregno</v>
          </cell>
        </row>
        <row r="46">
          <cell r="A46" t="str">
            <v>Luson</v>
          </cell>
        </row>
        <row r="47">
          <cell r="A47" t="str">
            <v>Magre' s.s.d.v.</v>
          </cell>
        </row>
        <row r="48">
          <cell r="A48" t="str">
            <v>Malles Venosta</v>
          </cell>
        </row>
        <row r="49">
          <cell r="A49" t="str">
            <v>Marebbe</v>
          </cell>
        </row>
        <row r="50">
          <cell r="A50" t="str">
            <v>Marlengo</v>
          </cell>
        </row>
        <row r="51">
          <cell r="A51" t="str">
            <v>Martello</v>
          </cell>
        </row>
        <row r="52">
          <cell r="A52" t="str">
            <v>Meltina</v>
          </cell>
        </row>
        <row r="53">
          <cell r="A53" t="str">
            <v>Merano</v>
          </cell>
        </row>
        <row r="54">
          <cell r="A54" t="str">
            <v>Monguelfo-Tesido</v>
          </cell>
        </row>
        <row r="55">
          <cell r="A55" t="str">
            <v>Montagna</v>
          </cell>
        </row>
        <row r="56">
          <cell r="A56" t="str">
            <v>Moso in Passiria</v>
          </cell>
        </row>
        <row r="57">
          <cell r="A57" t="str">
            <v>Nalles</v>
          </cell>
        </row>
        <row r="58">
          <cell r="A58" t="str">
            <v>Naturno</v>
          </cell>
        </row>
        <row r="59">
          <cell r="A59" t="str">
            <v>Naz-Sciaves</v>
          </cell>
        </row>
        <row r="60">
          <cell r="A60" t="str">
            <v>Nova Levante</v>
          </cell>
        </row>
        <row r="61">
          <cell r="A61" t="str">
            <v>Nova Ponente</v>
          </cell>
        </row>
        <row r="62">
          <cell r="A62" t="str">
            <v>Ora</v>
          </cell>
        </row>
        <row r="63">
          <cell r="A63" t="str">
            <v>Ortisei</v>
          </cell>
        </row>
        <row r="64">
          <cell r="A64" t="str">
            <v>Parcines</v>
          </cell>
        </row>
        <row r="65">
          <cell r="A65" t="str">
            <v>Perca</v>
          </cell>
        </row>
        <row r="66">
          <cell r="A66" t="str">
            <v>Plaus</v>
          </cell>
        </row>
        <row r="67">
          <cell r="A67" t="str">
            <v>Ponte Gardena</v>
          </cell>
        </row>
        <row r="68">
          <cell r="A68" t="str">
            <v>Postal</v>
          </cell>
        </row>
        <row r="69">
          <cell r="A69" t="str">
            <v>Prato allo Stelvio</v>
          </cell>
        </row>
        <row r="70">
          <cell r="A70" t="str">
            <v>Predoi</v>
          </cell>
        </row>
        <row r="71">
          <cell r="A71" t="str">
            <v>Proves</v>
          </cell>
        </row>
        <row r="72">
          <cell r="A72" t="str">
            <v>Racines</v>
          </cell>
        </row>
        <row r="73">
          <cell r="A73" t="str">
            <v>Rasun Anterselva</v>
          </cell>
        </row>
        <row r="74">
          <cell r="A74" t="str">
            <v>Renon</v>
          </cell>
        </row>
        <row r="75">
          <cell r="A75" t="str">
            <v>Rifiano</v>
          </cell>
        </row>
        <row r="76">
          <cell r="A76" t="str">
            <v>Rio di Pusteria</v>
          </cell>
        </row>
        <row r="77">
          <cell r="A77" t="str">
            <v>Rodengo</v>
          </cell>
        </row>
        <row r="78">
          <cell r="A78" t="str">
            <v>S.Candido</v>
          </cell>
        </row>
        <row r="79">
          <cell r="A79" t="str">
            <v>S.Cristina Val Gardena</v>
          </cell>
        </row>
        <row r="80">
          <cell r="A80" t="str">
            <v>S.Genesio Atesino</v>
          </cell>
        </row>
        <row r="81">
          <cell r="A81" t="str">
            <v>S.Leonardo in Passiria</v>
          </cell>
        </row>
        <row r="82">
          <cell r="A82" t="str">
            <v>S.Lorenzo di Sebato</v>
          </cell>
        </row>
        <row r="83">
          <cell r="A83" t="str">
            <v>S.Martino in Badia</v>
          </cell>
        </row>
        <row r="84">
          <cell r="A84" t="str">
            <v>S.Martino in Passiria</v>
          </cell>
        </row>
        <row r="85">
          <cell r="A85" t="str">
            <v>S.Pancrazio</v>
          </cell>
        </row>
        <row r="86">
          <cell r="A86" t="str">
            <v>Salorno</v>
          </cell>
        </row>
        <row r="87">
          <cell r="A87" t="str">
            <v>Sarentino</v>
          </cell>
        </row>
        <row r="88">
          <cell r="A88" t="str">
            <v>Scena</v>
          </cell>
        </row>
        <row r="89">
          <cell r="A89" t="str">
            <v>Selva dei Molini</v>
          </cell>
        </row>
        <row r="90">
          <cell r="A90" t="str">
            <v>Selva di Val Gardena</v>
          </cell>
        </row>
        <row r="91">
          <cell r="A91" t="str">
            <v>Senales</v>
          </cell>
        </row>
        <row r="92">
          <cell r="A92" t="str">
            <v>Senale-S.Felice</v>
          </cell>
        </row>
        <row r="93">
          <cell r="A93" t="str">
            <v>Sesto</v>
          </cell>
        </row>
        <row r="94">
          <cell r="A94" t="str">
            <v>Silandro</v>
          </cell>
        </row>
        <row r="95">
          <cell r="A95" t="str">
            <v>Sluderno</v>
          </cell>
        </row>
        <row r="96">
          <cell r="A96" t="str">
            <v>Stelvio</v>
          </cell>
        </row>
        <row r="97">
          <cell r="A97" t="str">
            <v>Terento</v>
          </cell>
        </row>
        <row r="98">
          <cell r="A98" t="str">
            <v>Terlano</v>
          </cell>
        </row>
        <row r="99">
          <cell r="A99" t="str">
            <v>Termeno s.s.d.v.</v>
          </cell>
        </row>
        <row r="100">
          <cell r="A100" t="str">
            <v>Tesimo</v>
          </cell>
        </row>
        <row r="101">
          <cell r="A101" t="str">
            <v>Tires</v>
          </cell>
        </row>
        <row r="102">
          <cell r="A102" t="str">
            <v>Tirolo</v>
          </cell>
        </row>
        <row r="103">
          <cell r="A103" t="str">
            <v>Trodena nel parco naturale</v>
          </cell>
        </row>
        <row r="104">
          <cell r="A104" t="str">
            <v>Tubre</v>
          </cell>
        </row>
        <row r="105">
          <cell r="A105" t="str">
            <v>Ultimo</v>
          </cell>
        </row>
        <row r="106">
          <cell r="A106" t="str">
            <v>Vadena</v>
          </cell>
        </row>
        <row r="107">
          <cell r="A107" t="str">
            <v>Val di Vizze</v>
          </cell>
        </row>
        <row r="108">
          <cell r="A108" t="str">
            <v>Valdaora</v>
          </cell>
        </row>
        <row r="109">
          <cell r="A109" t="str">
            <v>Valle Aurina</v>
          </cell>
        </row>
        <row r="110">
          <cell r="A110" t="str">
            <v>Valle di Casies</v>
          </cell>
        </row>
        <row r="111">
          <cell r="A111" t="str">
            <v>Vandoies</v>
          </cell>
        </row>
        <row r="112">
          <cell r="A112" t="str">
            <v>Varna</v>
          </cell>
        </row>
        <row r="113">
          <cell r="A113" t="str">
            <v>Velturno</v>
          </cell>
        </row>
        <row r="114">
          <cell r="A114" t="str">
            <v>Verano</v>
          </cell>
        </row>
        <row r="115">
          <cell r="A115" t="str">
            <v>Villabassa</v>
          </cell>
        </row>
        <row r="116">
          <cell r="A116" t="str">
            <v>Villandro</v>
          </cell>
        </row>
        <row r="117">
          <cell r="A117" t="str">
            <v>Vipiteno</v>
          </cell>
        </row>
      </sheetData>
      <sheetData sheetId="2"/>
      <sheetData sheetId="3">
        <row r="8">
          <cell r="A8" t="str">
            <v>Originale</v>
          </cell>
        </row>
        <row r="9">
          <cell r="A9" t="str">
            <v>Corretto d'ufficio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K_Cooperative"/>
      <sheetName val="LK_Comuni"/>
      <sheetName val="de"/>
    </sheetNames>
    <sheetDataSet>
      <sheetData sheetId="0"/>
      <sheetData sheetId="1">
        <row r="1">
          <cell r="A1" t="str">
            <v>Com_Desc</v>
          </cell>
        </row>
        <row r="2">
          <cell r="A2" t="str">
            <v>Aldino</v>
          </cell>
        </row>
        <row r="3">
          <cell r="A3" t="str">
            <v>Andriano</v>
          </cell>
        </row>
        <row r="4">
          <cell r="A4" t="str">
            <v>Anterivo</v>
          </cell>
        </row>
        <row r="5">
          <cell r="A5" t="str">
            <v>Appiano s.s.d.v.</v>
          </cell>
        </row>
        <row r="6">
          <cell r="A6" t="str">
            <v>Avelengo</v>
          </cell>
        </row>
        <row r="7">
          <cell r="A7" t="str">
            <v>Badia</v>
          </cell>
        </row>
        <row r="8">
          <cell r="A8" t="str">
            <v>Barbiano</v>
          </cell>
        </row>
        <row r="9">
          <cell r="A9" t="str">
            <v>Bolzano</v>
          </cell>
        </row>
        <row r="10">
          <cell r="A10" t="str">
            <v>Braies</v>
          </cell>
        </row>
        <row r="11">
          <cell r="A11" t="str">
            <v>Brennero</v>
          </cell>
        </row>
        <row r="12">
          <cell r="A12" t="str">
            <v>Bressanone</v>
          </cell>
        </row>
        <row r="13">
          <cell r="A13" t="str">
            <v>Bronzolo</v>
          </cell>
        </row>
        <row r="14">
          <cell r="A14" t="str">
            <v>Brunico</v>
          </cell>
        </row>
        <row r="15">
          <cell r="A15" t="str">
            <v>Caines</v>
          </cell>
        </row>
        <row r="16">
          <cell r="A16" t="str">
            <v>Caldaro s.s.d.v.</v>
          </cell>
        </row>
        <row r="17">
          <cell r="A17" t="str">
            <v>Campo di Trens</v>
          </cell>
        </row>
        <row r="18">
          <cell r="A18" t="str">
            <v>Campo Tures</v>
          </cell>
        </row>
        <row r="19">
          <cell r="A19" t="str">
            <v>Castelbello-Ciardes</v>
          </cell>
        </row>
        <row r="20">
          <cell r="A20" t="str">
            <v>Castelrotto</v>
          </cell>
        </row>
        <row r="21">
          <cell r="A21" t="str">
            <v>Cermes</v>
          </cell>
        </row>
        <row r="22">
          <cell r="A22" t="str">
            <v>Chienes</v>
          </cell>
        </row>
        <row r="23">
          <cell r="A23" t="str">
            <v>Chiusa</v>
          </cell>
        </row>
        <row r="24">
          <cell r="A24" t="str">
            <v>Cornedo all'Isarco</v>
          </cell>
        </row>
        <row r="25">
          <cell r="A25" t="str">
            <v>Cortaccia s.s.d.v.</v>
          </cell>
        </row>
        <row r="26">
          <cell r="A26" t="str">
            <v>Cortina s.s.d.v.</v>
          </cell>
        </row>
        <row r="27">
          <cell r="A27" t="str">
            <v>Corvara in Badia</v>
          </cell>
        </row>
        <row r="28">
          <cell r="A28" t="str">
            <v>Curon Venosta</v>
          </cell>
        </row>
        <row r="29">
          <cell r="A29" t="str">
            <v>Dobbiaco</v>
          </cell>
        </row>
        <row r="30">
          <cell r="A30" t="str">
            <v>Egna</v>
          </cell>
        </row>
        <row r="31">
          <cell r="A31" t="str">
            <v>Falzes</v>
          </cell>
        </row>
        <row r="32">
          <cell r="A32" t="str">
            <v>Fie' allo Sciliar</v>
          </cell>
        </row>
        <row r="33">
          <cell r="A33" t="str">
            <v>Fortezza</v>
          </cell>
        </row>
        <row r="34">
          <cell r="A34" t="str">
            <v>Funes</v>
          </cell>
        </row>
        <row r="35">
          <cell r="A35" t="str">
            <v>Gais</v>
          </cell>
        </row>
        <row r="36">
          <cell r="A36" t="str">
            <v>Gargazzone</v>
          </cell>
        </row>
        <row r="37">
          <cell r="A37" t="str">
            <v>Glorenza</v>
          </cell>
        </row>
        <row r="38">
          <cell r="A38" t="str">
            <v>La Valle</v>
          </cell>
        </row>
        <row r="39">
          <cell r="A39" t="str">
            <v>Laces</v>
          </cell>
        </row>
        <row r="40">
          <cell r="A40" t="str">
            <v>Lagundo</v>
          </cell>
        </row>
        <row r="41">
          <cell r="A41" t="str">
            <v>Laion</v>
          </cell>
        </row>
        <row r="42">
          <cell r="A42" t="str">
            <v>Laives</v>
          </cell>
        </row>
        <row r="43">
          <cell r="A43" t="str">
            <v>Lana</v>
          </cell>
        </row>
        <row r="44">
          <cell r="A44" t="str">
            <v>Lasa</v>
          </cell>
        </row>
        <row r="45">
          <cell r="A45" t="str">
            <v>Lauregno</v>
          </cell>
        </row>
        <row r="46">
          <cell r="A46" t="str">
            <v>Luson</v>
          </cell>
        </row>
        <row r="47">
          <cell r="A47" t="str">
            <v>Magre' s.s.d.v.</v>
          </cell>
        </row>
        <row r="48">
          <cell r="A48" t="str">
            <v>Malles Venosta</v>
          </cell>
        </row>
        <row r="49">
          <cell r="A49" t="str">
            <v>Marebbe</v>
          </cell>
        </row>
        <row r="50">
          <cell r="A50" t="str">
            <v>Marlengo</v>
          </cell>
        </row>
        <row r="51">
          <cell r="A51" t="str">
            <v>Martello</v>
          </cell>
        </row>
        <row r="52">
          <cell r="A52" t="str">
            <v>Meltina</v>
          </cell>
        </row>
        <row r="53">
          <cell r="A53" t="str">
            <v>Merano</v>
          </cell>
        </row>
        <row r="54">
          <cell r="A54" t="str">
            <v>Monguelfo-Tesido</v>
          </cell>
        </row>
        <row r="55">
          <cell r="A55" t="str">
            <v>Montagna</v>
          </cell>
        </row>
        <row r="56">
          <cell r="A56" t="str">
            <v>Moso in Passiria</v>
          </cell>
        </row>
        <row r="57">
          <cell r="A57" t="str">
            <v>Nalles</v>
          </cell>
        </row>
        <row r="58">
          <cell r="A58" t="str">
            <v>Naturno</v>
          </cell>
        </row>
        <row r="59">
          <cell r="A59" t="str">
            <v>Naz-Sciaves</v>
          </cell>
        </row>
        <row r="60">
          <cell r="A60" t="str">
            <v>Nova Levante</v>
          </cell>
        </row>
        <row r="61">
          <cell r="A61" t="str">
            <v>Nova Ponente</v>
          </cell>
        </row>
        <row r="62">
          <cell r="A62" t="str">
            <v>Ora</v>
          </cell>
        </row>
        <row r="63">
          <cell r="A63" t="str">
            <v>Ortisei</v>
          </cell>
        </row>
        <row r="64">
          <cell r="A64" t="str">
            <v>Parcines</v>
          </cell>
        </row>
        <row r="65">
          <cell r="A65" t="str">
            <v>Perca</v>
          </cell>
        </row>
        <row r="66">
          <cell r="A66" t="str">
            <v>Plaus</v>
          </cell>
        </row>
        <row r="67">
          <cell r="A67" t="str">
            <v>Ponte Gardena</v>
          </cell>
        </row>
        <row r="68">
          <cell r="A68" t="str">
            <v>Postal</v>
          </cell>
        </row>
        <row r="69">
          <cell r="A69" t="str">
            <v>Prato allo Stelvio</v>
          </cell>
        </row>
        <row r="70">
          <cell r="A70" t="str">
            <v>Predoi</v>
          </cell>
        </row>
        <row r="71">
          <cell r="A71" t="str">
            <v>Proves</v>
          </cell>
        </row>
        <row r="72">
          <cell r="A72" t="str">
            <v>Racines</v>
          </cell>
        </row>
        <row r="73">
          <cell r="A73" t="str">
            <v>Rasun Anterselva</v>
          </cell>
        </row>
        <row r="74">
          <cell r="A74" t="str">
            <v>Renon</v>
          </cell>
        </row>
        <row r="75">
          <cell r="A75" t="str">
            <v>Rifiano</v>
          </cell>
        </row>
        <row r="76">
          <cell r="A76" t="str">
            <v>Rio di Pusteria</v>
          </cell>
        </row>
        <row r="77">
          <cell r="A77" t="str">
            <v>Rodengo</v>
          </cell>
        </row>
        <row r="78">
          <cell r="A78" t="str">
            <v>S.Candido</v>
          </cell>
        </row>
        <row r="79">
          <cell r="A79" t="str">
            <v>S.Cristina Val Gardena</v>
          </cell>
        </row>
        <row r="80">
          <cell r="A80" t="str">
            <v>S.Genesio Atesino</v>
          </cell>
        </row>
        <row r="81">
          <cell r="A81" t="str">
            <v>S.Leonardo in Passiria</v>
          </cell>
        </row>
        <row r="82">
          <cell r="A82" t="str">
            <v>S.Lorenzo di Sebato</v>
          </cell>
        </row>
        <row r="83">
          <cell r="A83" t="str">
            <v>S.Martino in Badia</v>
          </cell>
        </row>
        <row r="84">
          <cell r="A84" t="str">
            <v>S.Martino in Passiria</v>
          </cell>
        </row>
        <row r="85">
          <cell r="A85" t="str">
            <v>S.Pancrazio</v>
          </cell>
        </row>
        <row r="86">
          <cell r="A86" t="str">
            <v>Salorno</v>
          </cell>
        </row>
        <row r="87">
          <cell r="A87" t="str">
            <v>Sarentino</v>
          </cell>
        </row>
        <row r="88">
          <cell r="A88" t="str">
            <v>Scena</v>
          </cell>
        </row>
        <row r="89">
          <cell r="A89" t="str">
            <v>Selva dei Molini</v>
          </cell>
        </row>
        <row r="90">
          <cell r="A90" t="str">
            <v>Selva di Val Gardena</v>
          </cell>
        </row>
        <row r="91">
          <cell r="A91" t="str">
            <v>Senales</v>
          </cell>
        </row>
        <row r="92">
          <cell r="A92" t="str">
            <v>Senale-S.Felice</v>
          </cell>
        </row>
        <row r="93">
          <cell r="A93" t="str">
            <v>Sesto</v>
          </cell>
        </row>
        <row r="94">
          <cell r="A94" t="str">
            <v>Silandro</v>
          </cell>
        </row>
        <row r="95">
          <cell r="A95" t="str">
            <v>Sluderno</v>
          </cell>
        </row>
        <row r="96">
          <cell r="A96" t="str">
            <v>Stelvio</v>
          </cell>
        </row>
        <row r="97">
          <cell r="A97" t="str">
            <v>Terento</v>
          </cell>
        </row>
        <row r="98">
          <cell r="A98" t="str">
            <v>Terlano</v>
          </cell>
        </row>
        <row r="99">
          <cell r="A99" t="str">
            <v>Termeno s.s.d.v.</v>
          </cell>
        </row>
        <row r="100">
          <cell r="A100" t="str">
            <v>Tesimo</v>
          </cell>
        </row>
        <row r="101">
          <cell r="A101" t="str">
            <v>Tires</v>
          </cell>
        </row>
        <row r="102">
          <cell r="A102" t="str">
            <v>Tirolo</v>
          </cell>
        </row>
        <row r="103">
          <cell r="A103" t="str">
            <v>Trodena nel parco naturale</v>
          </cell>
        </row>
        <row r="104">
          <cell r="A104" t="str">
            <v>Tubre</v>
          </cell>
        </row>
        <row r="105">
          <cell r="A105" t="str">
            <v>Ultimo</v>
          </cell>
        </row>
        <row r="106">
          <cell r="A106" t="str">
            <v>Vadena</v>
          </cell>
        </row>
        <row r="107">
          <cell r="A107" t="str">
            <v>Val di Vizze</v>
          </cell>
        </row>
        <row r="108">
          <cell r="A108" t="str">
            <v>Valdaora</v>
          </cell>
        </row>
        <row r="109">
          <cell r="A109" t="str">
            <v>Valle Aurina</v>
          </cell>
        </row>
        <row r="110">
          <cell r="A110" t="str">
            <v>Valle di Casies</v>
          </cell>
        </row>
        <row r="111">
          <cell r="A111" t="str">
            <v>Vandoies</v>
          </cell>
        </row>
        <row r="112">
          <cell r="A112" t="str">
            <v>Varna</v>
          </cell>
        </row>
        <row r="113">
          <cell r="A113" t="str">
            <v>Velturno</v>
          </cell>
        </row>
        <row r="114">
          <cell r="A114" t="str">
            <v>Verano</v>
          </cell>
        </row>
        <row r="115">
          <cell r="A115" t="str">
            <v>Villabassa</v>
          </cell>
        </row>
        <row r="116">
          <cell r="A116" t="str">
            <v>Villandro</v>
          </cell>
        </row>
        <row r="117">
          <cell r="A117" t="str">
            <v>Vipiteno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8"/>
  <sheetViews>
    <sheetView tabSelected="1" zoomScaleNormal="100" workbookViewId="0">
      <pane xSplit="3" topLeftCell="D1" activePane="topRight" state="frozen"/>
      <selection pane="topRight" activeCell="F8" sqref="F8"/>
    </sheetView>
  </sheetViews>
  <sheetFormatPr baseColWidth="10" defaultColWidth="11.42578125" defaultRowHeight="15" x14ac:dyDescent="0.25"/>
  <cols>
    <col min="1" max="1" width="10.42578125" customWidth="1"/>
    <col min="2" max="2" width="70.42578125" customWidth="1"/>
    <col min="3" max="3" width="14.7109375" customWidth="1"/>
    <col min="4" max="8" width="21.7109375" customWidth="1"/>
    <col min="9" max="9" width="32.42578125" customWidth="1"/>
    <col min="10" max="10" width="21.7109375" customWidth="1"/>
    <col min="11" max="11" width="27.5703125" customWidth="1"/>
    <col min="12" max="12" width="25.7109375" customWidth="1"/>
  </cols>
  <sheetData>
    <row r="1" spans="1:12" s="14" customFormat="1" ht="18" x14ac:dyDescent="0.25">
      <c r="A1" s="235" t="s">
        <v>294</v>
      </c>
      <c r="B1" s="235"/>
      <c r="C1" s="16"/>
      <c r="D1" s="234" t="s">
        <v>216</v>
      </c>
      <c r="E1" s="234"/>
      <c r="G1" s="276" t="s">
        <v>311</v>
      </c>
      <c r="H1" s="204" t="s">
        <v>303</v>
      </c>
      <c r="I1" s="205"/>
      <c r="J1" s="204" t="s">
        <v>245</v>
      </c>
    </row>
    <row r="2" spans="1:12" s="14" customFormat="1" ht="18" x14ac:dyDescent="0.25">
      <c r="A2" s="235" t="s">
        <v>295</v>
      </c>
      <c r="B2" s="235"/>
      <c r="C2" s="16"/>
      <c r="J2" s="206"/>
    </row>
    <row r="3" spans="1:12" s="14" customFormat="1" ht="14.25" x14ac:dyDescent="0.2">
      <c r="A3" s="10"/>
      <c r="B3" s="10"/>
      <c r="C3" s="10"/>
    </row>
    <row r="4" spans="1:12" s="14" customFormat="1" x14ac:dyDescent="0.2">
      <c r="A4" s="1" t="s">
        <v>0</v>
      </c>
      <c r="B4" s="1"/>
      <c r="C4" s="16"/>
      <c r="G4" s="54"/>
    </row>
    <row r="5" spans="1:12" s="14" customFormat="1" x14ac:dyDescent="0.2">
      <c r="A5" s="236"/>
      <c r="B5" s="236"/>
      <c r="C5" s="10"/>
      <c r="E5" s="10"/>
    </row>
    <row r="6" spans="1:12" s="14" customFormat="1" ht="14.25" x14ac:dyDescent="0.2">
      <c r="A6" s="12"/>
      <c r="B6" s="12"/>
      <c r="C6" s="10"/>
    </row>
    <row r="7" spans="1:12" s="14" customFormat="1" ht="75" x14ac:dyDescent="0.2">
      <c r="A7" s="10"/>
      <c r="B7" s="10"/>
      <c r="D7" s="49" t="s">
        <v>148</v>
      </c>
      <c r="E7" s="50" t="s">
        <v>150</v>
      </c>
      <c r="F7" s="50" t="s">
        <v>152</v>
      </c>
      <c r="G7" s="49" t="s">
        <v>297</v>
      </c>
      <c r="H7" s="50" t="s">
        <v>155</v>
      </c>
      <c r="I7" s="49" t="s">
        <v>157</v>
      </c>
      <c r="J7" s="50" t="s">
        <v>160</v>
      </c>
      <c r="K7" s="49"/>
    </row>
    <row r="8" spans="1:12" s="14" customFormat="1" ht="75" x14ac:dyDescent="0.2">
      <c r="A8" s="10"/>
      <c r="B8" s="10"/>
      <c r="D8" s="49" t="s">
        <v>149</v>
      </c>
      <c r="E8" s="50" t="s">
        <v>151</v>
      </c>
      <c r="F8" s="50" t="s">
        <v>312</v>
      </c>
      <c r="G8" s="49" t="s">
        <v>298</v>
      </c>
      <c r="H8" s="50" t="s">
        <v>156</v>
      </c>
      <c r="I8" s="49" t="s">
        <v>158</v>
      </c>
      <c r="J8" s="50" t="s">
        <v>159</v>
      </c>
      <c r="K8" s="49"/>
    </row>
    <row r="9" spans="1:12" s="14" customFormat="1" x14ac:dyDescent="0.2">
      <c r="A9" s="10"/>
      <c r="B9" s="10"/>
      <c r="D9" s="49" t="s">
        <v>147</v>
      </c>
      <c r="E9" s="49" t="s">
        <v>147</v>
      </c>
      <c r="F9" s="49" t="s">
        <v>147</v>
      </c>
      <c r="G9" s="49" t="s">
        <v>147</v>
      </c>
      <c r="H9" s="49" t="s">
        <v>147</v>
      </c>
      <c r="I9" s="49" t="s">
        <v>147</v>
      </c>
      <c r="J9" s="50" t="s">
        <v>147</v>
      </c>
      <c r="K9" s="49"/>
    </row>
    <row r="10" spans="1:12" s="14" customFormat="1" x14ac:dyDescent="0.2">
      <c r="A10" s="1" t="s">
        <v>1</v>
      </c>
      <c r="B10" s="1" t="s">
        <v>2</v>
      </c>
      <c r="C10" s="16"/>
      <c r="D10" s="53"/>
      <c r="E10" s="53"/>
      <c r="F10" s="53"/>
      <c r="G10" s="53"/>
      <c r="H10" s="53"/>
      <c r="I10" s="53"/>
      <c r="J10" s="64"/>
    </row>
    <row r="11" spans="1:12" s="14" customFormat="1" x14ac:dyDescent="0.2">
      <c r="A11" s="10" t="s">
        <v>3</v>
      </c>
      <c r="B11" s="56" t="s">
        <v>56</v>
      </c>
      <c r="C11" s="16"/>
      <c r="D11" s="132"/>
      <c r="E11" s="132"/>
      <c r="F11" s="132"/>
      <c r="G11" s="132"/>
      <c r="H11" s="132"/>
      <c r="I11" s="132"/>
      <c r="J11" s="106">
        <f>D11+E11+F11+G11+H11+I11</f>
        <v>0</v>
      </c>
    </row>
    <row r="12" spans="1:12" s="14" customFormat="1" x14ac:dyDescent="0.2">
      <c r="A12" s="10" t="s">
        <v>4</v>
      </c>
      <c r="B12" s="56" t="s">
        <v>57</v>
      </c>
      <c r="C12" s="16"/>
      <c r="D12" s="104">
        <f>coordinatrici!$H$28</f>
        <v>0</v>
      </c>
      <c r="E12" s="104">
        <f>coordinatrici!$I$28</f>
        <v>0</v>
      </c>
      <c r="F12" s="104">
        <f>coordinatrici!$J$28</f>
        <v>0</v>
      </c>
      <c r="G12" s="104">
        <f>coordinatrici!$K$28</f>
        <v>0</v>
      </c>
      <c r="H12" s="104">
        <f>coordinatrici!$L$28</f>
        <v>0</v>
      </c>
      <c r="I12" s="104">
        <f>coordinatrici!$M$28</f>
        <v>0</v>
      </c>
      <c r="J12" s="106">
        <f t="shared" ref="J12:J24" si="0">D12+E12+F12+G12+H12+I12</f>
        <v>0</v>
      </c>
      <c r="K12" s="16"/>
      <c r="L12" s="16"/>
    </row>
    <row r="13" spans="1:12" s="14" customFormat="1" x14ac:dyDescent="0.2">
      <c r="A13" s="10" t="s">
        <v>5</v>
      </c>
      <c r="B13" s="57" t="s">
        <v>50</v>
      </c>
      <c r="C13" s="16"/>
      <c r="D13" s="104">
        <f>pedagogiste!H33</f>
        <v>0</v>
      </c>
      <c r="E13" s="104">
        <f>pedagogiste!I33</f>
        <v>0</v>
      </c>
      <c r="F13" s="104">
        <f>pedagogiste!J33</f>
        <v>0</v>
      </c>
      <c r="G13" s="104">
        <f>pedagogiste!K33</f>
        <v>0</v>
      </c>
      <c r="H13" s="104">
        <f>pedagogiste!L33</f>
        <v>0</v>
      </c>
      <c r="I13" s="104">
        <f>pedagogiste!M33</f>
        <v>0</v>
      </c>
      <c r="J13" s="106">
        <f t="shared" si="0"/>
        <v>0</v>
      </c>
    </row>
    <row r="14" spans="1:12" s="14" customFormat="1" x14ac:dyDescent="0.2">
      <c r="A14" s="10" t="s">
        <v>60</v>
      </c>
      <c r="B14" s="58" t="s">
        <v>58</v>
      </c>
      <c r="C14" s="16"/>
      <c r="D14" s="104">
        <f>'personale amministrativo'!H33</f>
        <v>0</v>
      </c>
      <c r="E14" s="104">
        <f>'personale amministrativo'!I33</f>
        <v>0</v>
      </c>
      <c r="F14" s="104">
        <f>'personale amministrativo'!J33</f>
        <v>0</v>
      </c>
      <c r="G14" s="104">
        <f>'personale amministrativo'!K33</f>
        <v>0</v>
      </c>
      <c r="H14" s="104">
        <f>'personale amministrativo'!L33</f>
        <v>0</v>
      </c>
      <c r="I14" s="104">
        <f>'personale amministrativo'!M33</f>
        <v>0</v>
      </c>
      <c r="J14" s="106">
        <f t="shared" si="0"/>
        <v>0</v>
      </c>
    </row>
    <row r="15" spans="1:12" s="14" customFormat="1" x14ac:dyDescent="0.2">
      <c r="A15" s="10" t="s">
        <v>6</v>
      </c>
      <c r="B15" s="59" t="s">
        <v>107</v>
      </c>
      <c r="C15" s="16"/>
      <c r="D15" s="104">
        <f>'altro personale'!H20</f>
        <v>0</v>
      </c>
      <c r="E15" s="104">
        <f>'altro personale'!I20</f>
        <v>0</v>
      </c>
      <c r="F15" s="104">
        <f>'altro personale'!J20</f>
        <v>0</v>
      </c>
      <c r="G15" s="104">
        <f>'altro personale'!K20</f>
        <v>0</v>
      </c>
      <c r="H15" s="104">
        <f>'altro personale'!L20</f>
        <v>0</v>
      </c>
      <c r="I15" s="104">
        <f>'altro personale'!M20</f>
        <v>0</v>
      </c>
      <c r="J15" s="106">
        <f t="shared" si="0"/>
        <v>0</v>
      </c>
    </row>
    <row r="16" spans="1:12" s="14" customFormat="1" x14ac:dyDescent="0.2">
      <c r="A16" s="10" t="s">
        <v>7</v>
      </c>
      <c r="B16" s="58" t="s">
        <v>8</v>
      </c>
      <c r="C16" s="16"/>
      <c r="D16" s="132"/>
      <c r="E16" s="132"/>
      <c r="F16" s="132"/>
      <c r="G16" s="132"/>
      <c r="H16" s="132"/>
      <c r="I16" s="132"/>
      <c r="J16" s="106">
        <f t="shared" si="0"/>
        <v>0</v>
      </c>
    </row>
    <row r="17" spans="1:11" s="14" customFormat="1" x14ac:dyDescent="0.2">
      <c r="A17" s="10" t="s">
        <v>9</v>
      </c>
      <c r="B17" s="58" t="s">
        <v>10</v>
      </c>
      <c r="C17" s="16"/>
      <c r="D17" s="132"/>
      <c r="E17" s="132"/>
      <c r="F17" s="132"/>
      <c r="G17" s="132"/>
      <c r="H17" s="132"/>
      <c r="I17" s="132"/>
      <c r="J17" s="106">
        <f t="shared" si="0"/>
        <v>0</v>
      </c>
    </row>
    <row r="18" spans="1:11" s="14" customFormat="1" x14ac:dyDescent="0.2">
      <c r="A18" s="10" t="s">
        <v>11</v>
      </c>
      <c r="B18" s="56" t="s">
        <v>59</v>
      </c>
      <c r="C18" s="16"/>
      <c r="D18" s="132"/>
      <c r="E18" s="132"/>
      <c r="F18" s="132"/>
      <c r="G18" s="132"/>
      <c r="H18" s="132"/>
      <c r="I18" s="132"/>
      <c r="J18" s="106">
        <f t="shared" si="0"/>
        <v>0</v>
      </c>
    </row>
    <row r="19" spans="1:11" s="14" customFormat="1" ht="42.75" x14ac:dyDescent="0.2">
      <c r="A19" s="10" t="s">
        <v>12</v>
      </c>
      <c r="B19" s="60" t="s">
        <v>68</v>
      </c>
      <c r="C19" s="16"/>
      <c r="D19" s="132"/>
      <c r="E19" s="132"/>
      <c r="F19" s="132"/>
      <c r="G19" s="132"/>
      <c r="H19" s="132"/>
      <c r="I19" s="132"/>
      <c r="J19" s="106">
        <f t="shared" si="0"/>
        <v>0</v>
      </c>
    </row>
    <row r="20" spans="1:11" s="14" customFormat="1" ht="15" customHeight="1" x14ac:dyDescent="0.2">
      <c r="A20" s="10" t="s">
        <v>13</v>
      </c>
      <c r="B20" s="58" t="s">
        <v>200</v>
      </c>
      <c r="C20" s="16"/>
      <c r="D20" s="132"/>
      <c r="E20" s="132"/>
      <c r="F20" s="132"/>
      <c r="G20" s="132"/>
      <c r="H20" s="132"/>
      <c r="I20" s="132"/>
      <c r="J20" s="106">
        <f t="shared" si="0"/>
        <v>0</v>
      </c>
    </row>
    <row r="21" spans="1:11" s="14" customFormat="1" x14ac:dyDescent="0.2">
      <c r="A21" s="10" t="s">
        <v>14</v>
      </c>
      <c r="B21" s="133"/>
      <c r="C21" s="16"/>
      <c r="D21" s="132"/>
      <c r="E21" s="132"/>
      <c r="F21" s="132"/>
      <c r="G21" s="132"/>
      <c r="H21" s="132"/>
      <c r="I21" s="132"/>
      <c r="J21" s="106">
        <f t="shared" si="0"/>
        <v>0</v>
      </c>
    </row>
    <row r="22" spans="1:11" s="14" customFormat="1" x14ac:dyDescent="0.2">
      <c r="A22" s="10" t="s">
        <v>61</v>
      </c>
      <c r="B22" s="133"/>
      <c r="C22" s="16"/>
      <c r="D22" s="132"/>
      <c r="E22" s="132"/>
      <c r="F22" s="132"/>
      <c r="G22" s="132"/>
      <c r="H22" s="132"/>
      <c r="I22" s="132"/>
      <c r="J22" s="106">
        <f t="shared" si="0"/>
        <v>0</v>
      </c>
    </row>
    <row r="23" spans="1:11" s="14" customFormat="1" x14ac:dyDescent="0.2">
      <c r="A23" s="10" t="s">
        <v>62</v>
      </c>
      <c r="B23" s="133"/>
      <c r="C23" s="16"/>
      <c r="D23" s="132"/>
      <c r="E23" s="132"/>
      <c r="F23" s="132"/>
      <c r="G23" s="132"/>
      <c r="H23" s="132"/>
      <c r="I23" s="132"/>
      <c r="J23" s="106">
        <f t="shared" si="0"/>
        <v>0</v>
      </c>
    </row>
    <row r="24" spans="1:11" s="14" customFormat="1" x14ac:dyDescent="0.2">
      <c r="A24" s="10" t="s">
        <v>220</v>
      </c>
      <c r="B24" s="133"/>
      <c r="C24" s="16"/>
      <c r="D24" s="132"/>
      <c r="E24" s="132"/>
      <c r="F24" s="132"/>
      <c r="G24" s="132"/>
      <c r="H24" s="132"/>
      <c r="I24" s="132"/>
      <c r="J24" s="106">
        <f t="shared" si="0"/>
        <v>0</v>
      </c>
    </row>
    <row r="25" spans="1:11" s="14" customFormat="1" x14ac:dyDescent="0.2">
      <c r="A25" s="10"/>
      <c r="B25" s="10"/>
      <c r="C25" s="16"/>
      <c r="D25" s="66"/>
      <c r="E25" s="65"/>
      <c r="F25" s="66"/>
      <c r="G25" s="67"/>
      <c r="H25" s="67"/>
      <c r="I25" s="67"/>
      <c r="J25" s="64"/>
    </row>
    <row r="26" spans="1:11" s="14" customFormat="1" x14ac:dyDescent="0.2">
      <c r="A26" s="1" t="s">
        <v>1</v>
      </c>
      <c r="B26" s="128" t="s">
        <v>15</v>
      </c>
      <c r="C26" s="16"/>
      <c r="D26" s="106">
        <f>SUM(D11:D24)</f>
        <v>0</v>
      </c>
      <c r="E26" s="106">
        <f t="shared" ref="E26:I26" si="1">SUM(E11:E24)</f>
        <v>0</v>
      </c>
      <c r="F26" s="106">
        <f t="shared" si="1"/>
        <v>0</v>
      </c>
      <c r="G26" s="106">
        <f t="shared" si="1"/>
        <v>0</v>
      </c>
      <c r="H26" s="106">
        <f t="shared" si="1"/>
        <v>0</v>
      </c>
      <c r="I26" s="106">
        <f t="shared" si="1"/>
        <v>0</v>
      </c>
      <c r="J26" s="106">
        <f>D26+E26+F26+G26+H26+I26</f>
        <v>0</v>
      </c>
      <c r="K26" s="19"/>
    </row>
    <row r="27" spans="1:11" s="14" customFormat="1" ht="9" customHeight="1" x14ac:dyDescent="0.2">
      <c r="A27" s="11"/>
      <c r="B27" s="11"/>
      <c r="C27" s="16"/>
      <c r="D27" s="66"/>
      <c r="E27" s="65"/>
      <c r="F27" s="66"/>
      <c r="G27" s="67"/>
      <c r="H27" s="67"/>
      <c r="I27" s="67"/>
      <c r="J27" s="67"/>
      <c r="K27" s="19"/>
    </row>
    <row r="28" spans="1:11" s="14" customFormat="1" ht="9" customHeight="1" thickBot="1" x14ac:dyDescent="0.25">
      <c r="A28" s="12"/>
      <c r="B28" s="12"/>
      <c r="C28" s="16"/>
      <c r="D28" s="66"/>
      <c r="E28" s="65"/>
      <c r="F28" s="66"/>
      <c r="G28" s="67"/>
      <c r="H28" s="67"/>
      <c r="I28" s="67"/>
      <c r="J28" s="67"/>
    </row>
    <row r="29" spans="1:11" s="14" customFormat="1" ht="30" customHeight="1" x14ac:dyDescent="0.2">
      <c r="A29" s="1" t="s">
        <v>16</v>
      </c>
      <c r="B29" s="7" t="s">
        <v>313</v>
      </c>
      <c r="C29" s="16"/>
      <c r="D29" s="66"/>
      <c r="E29" s="266" t="s">
        <v>314</v>
      </c>
      <c r="F29" s="267"/>
      <c r="G29" s="267"/>
      <c r="H29" s="267"/>
      <c r="I29" s="268"/>
      <c r="J29" s="67"/>
    </row>
    <row r="30" spans="1:11" s="14" customFormat="1" x14ac:dyDescent="0.25">
      <c r="A30" s="10" t="s">
        <v>17</v>
      </c>
      <c r="B30" s="13" t="s">
        <v>18</v>
      </c>
      <c r="C30" s="16"/>
      <c r="D30" s="245"/>
      <c r="E30" s="269"/>
      <c r="F30" s="132"/>
      <c r="G30" s="132"/>
      <c r="H30" s="132"/>
      <c r="I30" s="270"/>
      <c r="J30" s="107">
        <f t="shared" ref="J30:J53" si="2">D30+E30+F30+G30+H30+I30</f>
        <v>0</v>
      </c>
    </row>
    <row r="31" spans="1:11" s="14" customFormat="1" x14ac:dyDescent="0.25">
      <c r="A31" s="10" t="s">
        <v>19</v>
      </c>
      <c r="B31" s="58" t="s">
        <v>20</v>
      </c>
      <c r="C31" s="16"/>
      <c r="D31" s="245"/>
      <c r="E31" s="269"/>
      <c r="F31" s="132"/>
      <c r="G31" s="132"/>
      <c r="H31" s="132"/>
      <c r="I31" s="270"/>
      <c r="J31" s="107">
        <f t="shared" si="2"/>
        <v>0</v>
      </c>
    </row>
    <row r="32" spans="1:11" s="14" customFormat="1" ht="28.5" x14ac:dyDescent="0.25">
      <c r="A32" s="10" t="s">
        <v>21</v>
      </c>
      <c r="B32" s="60" t="s">
        <v>22</v>
      </c>
      <c r="C32" s="16"/>
      <c r="D32" s="245"/>
      <c r="E32" s="269"/>
      <c r="F32" s="132"/>
      <c r="G32" s="132"/>
      <c r="H32" s="132"/>
      <c r="I32" s="270"/>
      <c r="J32" s="107">
        <f t="shared" si="2"/>
        <v>0</v>
      </c>
    </row>
    <row r="33" spans="1:10" s="14" customFormat="1" x14ac:dyDescent="0.25">
      <c r="A33" s="10" t="s">
        <v>23</v>
      </c>
      <c r="B33" s="13" t="s">
        <v>24</v>
      </c>
      <c r="C33" s="16"/>
      <c r="D33" s="245"/>
      <c r="E33" s="269"/>
      <c r="F33" s="132"/>
      <c r="G33" s="132"/>
      <c r="H33" s="132"/>
      <c r="I33" s="270"/>
      <c r="J33" s="107">
        <f t="shared" si="2"/>
        <v>0</v>
      </c>
    </row>
    <row r="34" spans="1:10" s="14" customFormat="1" ht="28.5" x14ac:dyDescent="0.25">
      <c r="A34" s="10" t="s">
        <v>25</v>
      </c>
      <c r="B34" s="60" t="s">
        <v>51</v>
      </c>
      <c r="C34" s="16"/>
      <c r="D34" s="245"/>
      <c r="E34" s="269"/>
      <c r="F34" s="132"/>
      <c r="G34" s="132"/>
      <c r="H34" s="132"/>
      <c r="I34" s="270"/>
      <c r="J34" s="107">
        <f t="shared" si="2"/>
        <v>0</v>
      </c>
    </row>
    <row r="35" spans="1:10" s="14" customFormat="1" x14ac:dyDescent="0.25">
      <c r="A35" s="10" t="s">
        <v>26</v>
      </c>
      <c r="B35" s="10" t="s">
        <v>52</v>
      </c>
      <c r="C35" s="16"/>
      <c r="D35" s="245"/>
      <c r="E35" s="269"/>
      <c r="F35" s="132"/>
      <c r="G35" s="132"/>
      <c r="H35" s="132"/>
      <c r="I35" s="270"/>
      <c r="J35" s="107">
        <f t="shared" si="2"/>
        <v>0</v>
      </c>
    </row>
    <row r="36" spans="1:10" s="14" customFormat="1" x14ac:dyDescent="0.25">
      <c r="A36" s="10" t="s">
        <v>28</v>
      </c>
      <c r="B36" s="58" t="s">
        <v>27</v>
      </c>
      <c r="C36" s="16"/>
      <c r="D36" s="245"/>
      <c r="E36" s="269"/>
      <c r="F36" s="132"/>
      <c r="G36" s="132"/>
      <c r="H36" s="132"/>
      <c r="I36" s="270"/>
      <c r="J36" s="107">
        <f t="shared" si="2"/>
        <v>0</v>
      </c>
    </row>
    <row r="37" spans="1:10" s="14" customFormat="1" x14ac:dyDescent="0.25">
      <c r="A37" s="10" t="s">
        <v>30</v>
      </c>
      <c r="B37" s="13" t="s">
        <v>29</v>
      </c>
      <c r="C37" s="16"/>
      <c r="D37" s="245"/>
      <c r="E37" s="269"/>
      <c r="F37" s="132"/>
      <c r="G37" s="132"/>
      <c r="H37" s="132"/>
      <c r="I37" s="270"/>
      <c r="J37" s="107">
        <f t="shared" si="2"/>
        <v>0</v>
      </c>
    </row>
    <row r="38" spans="1:10" s="14" customFormat="1" x14ac:dyDescent="0.25">
      <c r="A38" s="10" t="s">
        <v>32</v>
      </c>
      <c r="B38" s="13" t="s">
        <v>31</v>
      </c>
      <c r="C38" s="16"/>
      <c r="D38" s="245"/>
      <c r="E38" s="269"/>
      <c r="F38" s="132"/>
      <c r="G38" s="132"/>
      <c r="H38" s="132"/>
      <c r="I38" s="270"/>
      <c r="J38" s="107">
        <f t="shared" si="2"/>
        <v>0</v>
      </c>
    </row>
    <row r="39" spans="1:10" s="14" customFormat="1" x14ac:dyDescent="0.25">
      <c r="A39" s="10" t="s">
        <v>34</v>
      </c>
      <c r="B39" s="13" t="s">
        <v>33</v>
      </c>
      <c r="C39" s="16"/>
      <c r="D39" s="245"/>
      <c r="E39" s="269"/>
      <c r="F39" s="132"/>
      <c r="G39" s="132"/>
      <c r="H39" s="132"/>
      <c r="I39" s="270"/>
      <c r="J39" s="107">
        <f t="shared" si="2"/>
        <v>0</v>
      </c>
    </row>
    <row r="40" spans="1:10" s="14" customFormat="1" ht="28.5" x14ac:dyDescent="0.25">
      <c r="A40" s="10" t="s">
        <v>35</v>
      </c>
      <c r="B40" s="15" t="s">
        <v>49</v>
      </c>
      <c r="C40" s="16"/>
      <c r="D40" s="245"/>
      <c r="E40" s="269"/>
      <c r="F40" s="132"/>
      <c r="G40" s="132"/>
      <c r="H40" s="132"/>
      <c r="I40" s="270"/>
      <c r="J40" s="107">
        <f t="shared" si="2"/>
        <v>0</v>
      </c>
    </row>
    <row r="41" spans="1:10" s="14" customFormat="1" x14ac:dyDescent="0.25">
      <c r="A41" s="14" t="s">
        <v>36</v>
      </c>
      <c r="B41" s="14" t="s">
        <v>136</v>
      </c>
      <c r="D41" s="245"/>
      <c r="E41" s="271"/>
      <c r="F41" s="246"/>
      <c r="G41" s="246"/>
      <c r="H41" s="246"/>
      <c r="I41" s="272"/>
      <c r="J41" s="107">
        <f>D41</f>
        <v>0</v>
      </c>
    </row>
    <row r="42" spans="1:10" s="14" customFormat="1" x14ac:dyDescent="0.25">
      <c r="A42" s="10" t="s">
        <v>37</v>
      </c>
      <c r="B42" s="58" t="s">
        <v>53</v>
      </c>
      <c r="C42" s="16"/>
      <c r="D42" s="245"/>
      <c r="E42" s="271"/>
      <c r="F42" s="246"/>
      <c r="G42" s="246"/>
      <c r="H42" s="246"/>
      <c r="I42" s="272"/>
      <c r="J42" s="107">
        <f>D42</f>
        <v>0</v>
      </c>
    </row>
    <row r="43" spans="1:10" s="14" customFormat="1" x14ac:dyDescent="0.25">
      <c r="A43" s="10" t="s">
        <v>63</v>
      </c>
      <c r="B43" s="15" t="s">
        <v>38</v>
      </c>
      <c r="C43" s="16"/>
      <c r="D43" s="245"/>
      <c r="E43" s="269"/>
      <c r="F43" s="132"/>
      <c r="G43" s="132"/>
      <c r="H43" s="132"/>
      <c r="I43" s="270"/>
      <c r="J43" s="107">
        <f t="shared" si="2"/>
        <v>0</v>
      </c>
    </row>
    <row r="44" spans="1:10" s="14" customFormat="1" x14ac:dyDescent="0.25">
      <c r="A44" s="10" t="s">
        <v>39</v>
      </c>
      <c r="B44" s="56" t="s">
        <v>54</v>
      </c>
      <c r="C44" s="16"/>
      <c r="D44" s="245"/>
      <c r="E44" s="271"/>
      <c r="F44" s="246"/>
      <c r="G44" s="246"/>
      <c r="H44" s="246"/>
      <c r="I44" s="272"/>
      <c r="J44" s="107">
        <f>D44</f>
        <v>0</v>
      </c>
    </row>
    <row r="45" spans="1:10" s="14" customFormat="1" x14ac:dyDescent="0.25">
      <c r="A45" s="10" t="s">
        <v>40</v>
      </c>
      <c r="B45" s="13" t="s">
        <v>55</v>
      </c>
      <c r="C45" s="16"/>
      <c r="D45" s="245"/>
      <c r="E45" s="269"/>
      <c r="F45" s="132"/>
      <c r="G45" s="132"/>
      <c r="H45" s="132"/>
      <c r="I45" s="270"/>
      <c r="J45" s="107">
        <f t="shared" si="2"/>
        <v>0</v>
      </c>
    </row>
    <row r="46" spans="1:10" s="14" customFormat="1" ht="15.75" customHeight="1" x14ac:dyDescent="0.25">
      <c r="A46" s="10" t="s">
        <v>42</v>
      </c>
      <c r="B46" s="15" t="s">
        <v>41</v>
      </c>
      <c r="C46" s="16"/>
      <c r="D46" s="245"/>
      <c r="E46" s="269"/>
      <c r="F46" s="132"/>
      <c r="G46" s="132"/>
      <c r="H46" s="132"/>
      <c r="I46" s="270"/>
      <c r="J46" s="107">
        <f t="shared" si="2"/>
        <v>0</v>
      </c>
    </row>
    <row r="47" spans="1:10" s="14" customFormat="1" ht="42.75" x14ac:dyDescent="0.25">
      <c r="A47" s="10" t="s">
        <v>43</v>
      </c>
      <c r="B47" s="15" t="s">
        <v>110</v>
      </c>
      <c r="C47" s="16"/>
      <c r="D47" s="245"/>
      <c r="E47" s="269"/>
      <c r="F47" s="132"/>
      <c r="G47" s="132"/>
      <c r="H47" s="132"/>
      <c r="I47" s="270"/>
      <c r="J47" s="107">
        <f t="shared" si="2"/>
        <v>0</v>
      </c>
    </row>
    <row r="48" spans="1:10" s="14" customFormat="1" ht="28.5" customHeight="1" x14ac:dyDescent="0.25">
      <c r="A48" s="10" t="s">
        <v>44</v>
      </c>
      <c r="B48" s="57" t="s">
        <v>109</v>
      </c>
      <c r="C48" s="16"/>
      <c r="D48" s="245"/>
      <c r="E48" s="269"/>
      <c r="F48" s="132"/>
      <c r="G48" s="132"/>
      <c r="H48" s="132"/>
      <c r="I48" s="270"/>
      <c r="J48" s="107">
        <f t="shared" si="2"/>
        <v>0</v>
      </c>
    </row>
    <row r="49" spans="1:10" s="16" customFormat="1" x14ac:dyDescent="0.25">
      <c r="A49" s="16" t="s">
        <v>46</v>
      </c>
      <c r="B49" s="16" t="s">
        <v>45</v>
      </c>
      <c r="D49" s="245"/>
      <c r="E49" s="271"/>
      <c r="F49" s="246"/>
      <c r="G49" s="246"/>
      <c r="H49" s="246"/>
      <c r="I49" s="272"/>
      <c r="J49" s="107">
        <f>D49</f>
        <v>0</v>
      </c>
    </row>
    <row r="50" spans="1:10" s="14" customFormat="1" x14ac:dyDescent="0.25">
      <c r="A50" s="10" t="s">
        <v>47</v>
      </c>
      <c r="B50" s="13" t="s">
        <v>111</v>
      </c>
      <c r="C50" s="16"/>
      <c r="D50" s="245"/>
      <c r="E50" s="271"/>
      <c r="F50" s="246"/>
      <c r="G50" s="246"/>
      <c r="H50" s="246"/>
      <c r="I50" s="272"/>
      <c r="J50" s="107">
        <f>D50</f>
        <v>0</v>
      </c>
    </row>
    <row r="51" spans="1:10" s="14" customFormat="1" x14ac:dyDescent="0.25">
      <c r="A51" s="10" t="s">
        <v>64</v>
      </c>
      <c r="B51" s="133"/>
      <c r="C51" s="16"/>
      <c r="D51" s="245"/>
      <c r="E51" s="269"/>
      <c r="F51" s="132"/>
      <c r="G51" s="132"/>
      <c r="H51" s="132"/>
      <c r="I51" s="270"/>
      <c r="J51" s="107">
        <f t="shared" si="2"/>
        <v>0</v>
      </c>
    </row>
    <row r="52" spans="1:10" s="14" customFormat="1" x14ac:dyDescent="0.25">
      <c r="A52" s="10" t="s">
        <v>65</v>
      </c>
      <c r="B52" s="133"/>
      <c r="C52" s="16"/>
      <c r="D52" s="245"/>
      <c r="E52" s="269"/>
      <c r="F52" s="132"/>
      <c r="G52" s="132"/>
      <c r="H52" s="132"/>
      <c r="I52" s="270"/>
      <c r="J52" s="107">
        <f t="shared" si="2"/>
        <v>0</v>
      </c>
    </row>
    <row r="53" spans="1:10" s="14" customFormat="1" ht="15.75" thickBot="1" x14ac:dyDescent="0.3">
      <c r="A53" s="10" t="s">
        <v>66</v>
      </c>
      <c r="B53" s="133"/>
      <c r="C53" s="16"/>
      <c r="D53" s="245"/>
      <c r="E53" s="273"/>
      <c r="F53" s="274"/>
      <c r="G53" s="274"/>
      <c r="H53" s="274"/>
      <c r="I53" s="275"/>
      <c r="J53" s="107">
        <f t="shared" si="2"/>
        <v>0</v>
      </c>
    </row>
    <row r="54" spans="1:10" s="14" customFormat="1" ht="9" customHeight="1" x14ac:dyDescent="0.25">
      <c r="A54" s="10"/>
      <c r="B54" s="58"/>
      <c r="C54" s="16"/>
      <c r="D54" s="66"/>
      <c r="E54" s="65"/>
      <c r="F54" s="66"/>
      <c r="G54" s="67"/>
      <c r="H54" s="67"/>
      <c r="I54" s="67"/>
      <c r="J54" s="70"/>
    </row>
    <row r="55" spans="1:10" s="14" customFormat="1" ht="30" customHeight="1" x14ac:dyDescent="0.2">
      <c r="A55" s="1" t="s">
        <v>16</v>
      </c>
      <c r="B55" s="61" t="s">
        <v>315</v>
      </c>
      <c r="C55" s="55"/>
      <c r="D55" s="106">
        <f t="shared" ref="D55:I55" si="3">SUM(D30:D53)</f>
        <v>0</v>
      </c>
      <c r="E55" s="106">
        <f t="shared" si="3"/>
        <v>0</v>
      </c>
      <c r="F55" s="106">
        <f t="shared" si="3"/>
        <v>0</v>
      </c>
      <c r="G55" s="106">
        <f t="shared" si="3"/>
        <v>0</v>
      </c>
      <c r="H55" s="106">
        <f t="shared" si="3"/>
        <v>0</v>
      </c>
      <c r="I55" s="106">
        <f t="shared" si="3"/>
        <v>0</v>
      </c>
      <c r="J55" s="106">
        <f>D55+E55+F55+G55+H55+I55</f>
        <v>0</v>
      </c>
    </row>
    <row r="56" spans="1:10" s="14" customFormat="1" ht="9" customHeight="1" x14ac:dyDescent="0.2">
      <c r="A56" s="11"/>
      <c r="B56" s="10"/>
      <c r="C56" s="55"/>
      <c r="D56" s="64"/>
      <c r="E56" s="64"/>
      <c r="F56" s="64"/>
      <c r="G56" s="64"/>
      <c r="H56" s="64"/>
      <c r="I56" s="64"/>
      <c r="J56" s="64"/>
    </row>
    <row r="57" spans="1:10" s="14" customFormat="1" ht="9" customHeight="1" x14ac:dyDescent="0.2">
      <c r="A57" s="10"/>
      <c r="B57" s="12"/>
      <c r="C57" s="16"/>
      <c r="D57" s="66"/>
      <c r="E57" s="65"/>
      <c r="F57" s="66"/>
      <c r="G57" s="67"/>
      <c r="H57" s="67"/>
      <c r="I57" s="67"/>
      <c r="J57" s="67"/>
    </row>
    <row r="58" spans="1:10" s="14" customFormat="1" x14ac:dyDescent="0.25">
      <c r="A58" s="8" t="s">
        <v>48</v>
      </c>
      <c r="B58" s="8"/>
      <c r="C58" s="62"/>
      <c r="D58" s="106">
        <f t="shared" ref="D58:I58" si="4">D26+D55</f>
        <v>0</v>
      </c>
      <c r="E58" s="106">
        <f t="shared" si="4"/>
        <v>0</v>
      </c>
      <c r="F58" s="106">
        <f t="shared" si="4"/>
        <v>0</v>
      </c>
      <c r="G58" s="106">
        <f t="shared" si="4"/>
        <v>0</v>
      </c>
      <c r="H58" s="106">
        <f t="shared" si="4"/>
        <v>0</v>
      </c>
      <c r="I58" s="106">
        <f t="shared" si="4"/>
        <v>0</v>
      </c>
      <c r="J58" s="106">
        <f>D58+E58+F58+G58+H58+I58</f>
        <v>0</v>
      </c>
    </row>
    <row r="59" spans="1:10" s="14" customFormat="1" ht="14.25" x14ac:dyDescent="0.2">
      <c r="A59" s="10"/>
      <c r="B59" s="10"/>
      <c r="C59" s="16"/>
      <c r="D59" s="17"/>
      <c r="E59" s="16"/>
      <c r="F59" s="17"/>
    </row>
    <row r="60" spans="1:10" s="14" customFormat="1" ht="14.25" x14ac:dyDescent="0.2">
      <c r="A60" s="10"/>
      <c r="B60" s="10"/>
      <c r="C60" s="16"/>
      <c r="D60" s="17"/>
      <c r="E60" s="16"/>
      <c r="F60" s="17"/>
    </row>
    <row r="61" spans="1:10" s="14" customFormat="1" ht="14.25" x14ac:dyDescent="0.2">
      <c r="A61" s="10"/>
      <c r="B61" s="10"/>
      <c r="C61" s="89"/>
      <c r="D61" s="9"/>
      <c r="E61" s="9"/>
      <c r="F61" s="17"/>
    </row>
    <row r="62" spans="1:10" s="14" customFormat="1" ht="50.25" customHeight="1" x14ac:dyDescent="0.2">
      <c r="A62" s="237" t="s">
        <v>219</v>
      </c>
      <c r="B62" s="237"/>
      <c r="C62" s="90"/>
      <c r="D62" s="17"/>
      <c r="F62" s="17"/>
    </row>
    <row r="63" spans="1:10" s="14" customFormat="1" ht="14.25" x14ac:dyDescent="0.2">
      <c r="A63" s="228"/>
      <c r="B63" s="228"/>
    </row>
    <row r="64" spans="1:10" s="14" customFormat="1" x14ac:dyDescent="0.25">
      <c r="A64" s="233" t="s">
        <v>143</v>
      </c>
      <c r="B64" s="233"/>
      <c r="C64" s="108">
        <f>C65</f>
        <v>0</v>
      </c>
    </row>
    <row r="65" spans="1:5" s="14" customFormat="1" ht="30" customHeight="1" x14ac:dyDescent="0.2">
      <c r="A65" s="227" t="s">
        <v>146</v>
      </c>
      <c r="B65" s="227"/>
      <c r="C65" s="109">
        <f>'dati utenti e ore'!G11</f>
        <v>0</v>
      </c>
    </row>
    <row r="66" spans="1:5" s="14" customFormat="1" x14ac:dyDescent="0.25">
      <c r="A66" s="231" t="s">
        <v>144</v>
      </c>
      <c r="B66" s="231"/>
      <c r="C66" s="110">
        <f>C67+C68+C69</f>
        <v>0</v>
      </c>
    </row>
    <row r="67" spans="1:5" s="14" customFormat="1" ht="30" customHeight="1" x14ac:dyDescent="0.2">
      <c r="A67" s="227" t="s">
        <v>215</v>
      </c>
      <c r="B67" s="227"/>
      <c r="C67" s="109">
        <f>'dati utenti e ore'!H11</f>
        <v>0</v>
      </c>
    </row>
    <row r="68" spans="1:5" s="14" customFormat="1" ht="30" customHeight="1" x14ac:dyDescent="0.2">
      <c r="A68" s="232" t="s">
        <v>304</v>
      </c>
      <c r="B68" s="232"/>
      <c r="C68" s="109">
        <f>'dati utenti e ore'!J11</f>
        <v>0</v>
      </c>
    </row>
    <row r="69" spans="1:5" s="14" customFormat="1" ht="30" customHeight="1" x14ac:dyDescent="0.2">
      <c r="A69" s="232" t="s">
        <v>305</v>
      </c>
      <c r="B69" s="232"/>
      <c r="C69" s="109">
        <f>'dati utenti e ore'!K11</f>
        <v>0</v>
      </c>
    </row>
    <row r="70" spans="1:5" s="14" customFormat="1" x14ac:dyDescent="0.25">
      <c r="A70" s="233" t="s">
        <v>145</v>
      </c>
      <c r="B70" s="233"/>
      <c r="C70" s="108">
        <f>C64+C66</f>
        <v>0</v>
      </c>
    </row>
    <row r="71" spans="1:5" s="14" customFormat="1" ht="14.25" x14ac:dyDescent="0.2"/>
    <row r="72" spans="1:5" s="14" customFormat="1" x14ac:dyDescent="0.25">
      <c r="C72" s="91"/>
    </row>
    <row r="73" spans="1:5" s="14" customFormat="1" ht="30.75" customHeight="1" x14ac:dyDescent="0.25">
      <c r="A73" s="229" t="s">
        <v>218</v>
      </c>
      <c r="B73" s="230"/>
      <c r="C73" s="97">
        <f>IFERROR((D58-entrate!G12-entrate!G20-entrate!D36)/C70,0)</f>
        <v>0</v>
      </c>
      <c r="D73" s="19"/>
      <c r="E73" s="92"/>
    </row>
    <row r="74" spans="1:5" s="14" customFormat="1" x14ac:dyDescent="0.25">
      <c r="C74" s="91"/>
      <c r="D74" s="19"/>
      <c r="E74" s="92"/>
    </row>
    <row r="75" spans="1:5" s="14" customFormat="1" x14ac:dyDescent="0.25">
      <c r="C75" s="91"/>
    </row>
    <row r="76" spans="1:5" s="14" customFormat="1" x14ac:dyDescent="0.25">
      <c r="C76" s="91"/>
      <c r="E76" s="92"/>
    </row>
    <row r="77" spans="1:5" x14ac:dyDescent="0.25">
      <c r="C77" s="74"/>
      <c r="E77" s="92"/>
    </row>
    <row r="78" spans="1:5" x14ac:dyDescent="0.25">
      <c r="E78" s="92"/>
    </row>
  </sheetData>
  <sheetProtection algorithmName="SHA-512" hashValue="Ddq4wbL36HIpyd4BtxOFkbTZGJ5uXo3s85+qEB3liFkscvR/PnF42tB6b7wasUexTb5yZQKS8Nx/SvK2Ber5Kw==" saltValue="3j9T9CeSnQ4gQiJJ3wnrVg==" spinCount="100000" sheet="1" objects="1" scenarios="1"/>
  <mergeCells count="15">
    <mergeCell ref="D1:E1"/>
    <mergeCell ref="A1:B1"/>
    <mergeCell ref="A5:B5"/>
    <mergeCell ref="A62:B62"/>
    <mergeCell ref="A64:B64"/>
    <mergeCell ref="A2:B2"/>
    <mergeCell ref="E29:I29"/>
    <mergeCell ref="A65:B65"/>
    <mergeCell ref="A63:B63"/>
    <mergeCell ref="A73:B73"/>
    <mergeCell ref="A66:B66"/>
    <mergeCell ref="A67:B67"/>
    <mergeCell ref="A68:B68"/>
    <mergeCell ref="A69:B69"/>
    <mergeCell ref="A70:B70"/>
  </mergeCells>
  <dataValidations disablePrompts="1" count="2">
    <dataValidation allowBlank="1" showInputMessage="1" showErrorMessage="1" errorTitle="Fehler" error="Nur numerische Werte zulässig" sqref="J1:J2 H1" xr:uid="{FE118709-EF27-49BA-A19C-FBD059D39E00}"/>
    <dataValidation type="whole" allowBlank="1" showInputMessage="1" showErrorMessage="1" errorTitle="Fehler" error="Nur numerische Werte größer oder gleich 0 zulässig" sqref="J2" xr:uid="{800D745C-7A39-4D0C-AB40-95B102BE983A}">
      <formula1>0</formula1>
      <formula2>10</formula2>
    </dataValidation>
  </dataValidations>
  <pageMargins left="0.70866141732283472" right="0.70866141732283472" top="0.78740157480314965" bottom="0.78740157480314965" header="0.31496062992125984" footer="0.31496062992125984"/>
  <pageSetup paperSize="8" scale="74" fitToHeight="0" orientation="landscape" r:id="rId1"/>
  <rowBreaks count="1" manualBreakCount="1">
    <brk id="60" max="16383" man="1"/>
  </rowBreaks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ErrorMessage="1" xr:uid="{649CAA05-256A-4A7A-A623-B87E03BD7B1F}">
          <x14:formula1>
            <xm:f>LK_Cooperative!$A$2:$A$7</xm:f>
          </x14:formula1>
          <xm:sqref>A5:B5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38388-F87C-474C-B56B-64260AFECAEB}">
  <sheetPr>
    <pageSetUpPr fitToPage="1"/>
  </sheetPr>
  <dimension ref="A1:AC47"/>
  <sheetViews>
    <sheetView zoomScaleNormal="100" workbookViewId="0">
      <pane xSplit="2" topLeftCell="Q1" activePane="topRight" state="frozen"/>
      <selection activeCell="H66" sqref="H66"/>
      <selection pane="topRight" activeCell="H66" sqref="H66"/>
    </sheetView>
  </sheetViews>
  <sheetFormatPr baseColWidth="10" defaultColWidth="11.42578125" defaultRowHeight="15" x14ac:dyDescent="0.25"/>
  <cols>
    <col min="1" max="1" width="7.85546875" customWidth="1"/>
    <col min="2" max="2" width="43.7109375" customWidth="1"/>
    <col min="3" max="3" width="12.7109375" customWidth="1"/>
    <col min="4" max="4" width="16.7109375" customWidth="1"/>
    <col min="5" max="5" width="14.7109375" customWidth="1"/>
    <col min="6" max="6" width="18.7109375" customWidth="1"/>
    <col min="7" max="7" width="15.7109375" customWidth="1"/>
    <col min="8" max="8" width="29.7109375" customWidth="1"/>
    <col min="9" max="9" width="10.7109375" customWidth="1"/>
    <col min="10" max="10" width="29.7109375" customWidth="1"/>
    <col min="11" max="11" width="10.7109375" customWidth="1"/>
    <col min="12" max="12" width="29.7109375" customWidth="1"/>
    <col min="13" max="13" width="10.7109375" customWidth="1"/>
    <col min="14" max="14" width="29.7109375" customWidth="1"/>
    <col min="15" max="15" width="10.7109375" customWidth="1"/>
    <col min="16" max="16" width="29.7109375" customWidth="1"/>
    <col min="17" max="17" width="10.7109375" customWidth="1"/>
    <col min="18" max="18" width="32.5703125" bestFit="1" customWidth="1"/>
    <col min="19" max="19" width="10.7109375" customWidth="1"/>
    <col min="20" max="20" width="18.7109375" customWidth="1"/>
    <col min="21" max="21" width="20.7109375" customWidth="1"/>
    <col min="22" max="22" width="14.7109375" customWidth="1"/>
    <col min="23" max="23" width="10.7109375" customWidth="1"/>
    <col min="24" max="26" width="14.7109375" customWidth="1"/>
    <col min="27" max="29" width="10.7109375" customWidth="1"/>
  </cols>
  <sheetData>
    <row r="1" spans="1:29" ht="18" x14ac:dyDescent="0.25">
      <c r="A1" s="235" t="s">
        <v>307</v>
      </c>
      <c r="B1" s="235"/>
      <c r="C1" s="235"/>
      <c r="D1" s="235"/>
      <c r="E1" s="6"/>
      <c r="F1" s="234" t="s">
        <v>216</v>
      </c>
      <c r="G1" s="234"/>
      <c r="H1" s="234"/>
    </row>
    <row r="2" spans="1:29" ht="18" x14ac:dyDescent="0.25">
      <c r="A2" s="235" t="s">
        <v>295</v>
      </c>
      <c r="B2" s="235"/>
      <c r="C2" s="235"/>
      <c r="D2" s="235"/>
      <c r="E2" s="6"/>
      <c r="F2" s="6"/>
    </row>
    <row r="3" spans="1:29" ht="15.75" x14ac:dyDescent="0.25">
      <c r="A3" s="27"/>
      <c r="B3" s="27"/>
      <c r="C3" s="27"/>
      <c r="D3" s="27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9" ht="15.75" x14ac:dyDescent="0.25">
      <c r="A4" s="24" t="s">
        <v>0</v>
      </c>
      <c r="B4" s="24"/>
      <c r="C4" s="24"/>
      <c r="D4" s="24"/>
      <c r="E4" s="5"/>
      <c r="F4" s="23"/>
      <c r="G4" s="5"/>
      <c r="H4" s="23"/>
      <c r="I4" s="23"/>
      <c r="J4" s="5"/>
      <c r="K4" s="5"/>
      <c r="L4" s="5"/>
      <c r="M4" s="5"/>
      <c r="N4" s="23"/>
      <c r="O4" s="23"/>
      <c r="P4" s="23"/>
      <c r="Q4" s="23"/>
      <c r="R4" s="23"/>
      <c r="S4" s="23"/>
      <c r="T4" s="23"/>
      <c r="U4" s="23"/>
    </row>
    <row r="5" spans="1:29" ht="15.75" x14ac:dyDescent="0.25">
      <c r="A5" s="241">
        <f>riepilogo!$A$5</f>
        <v>0</v>
      </c>
      <c r="B5" s="241"/>
      <c r="C5" s="225"/>
      <c r="D5" s="21"/>
      <c r="E5" s="21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9" ht="15.75" x14ac:dyDescent="0.25">
      <c r="A6" s="27"/>
      <c r="B6" s="27"/>
      <c r="C6" s="27"/>
      <c r="D6" s="27"/>
      <c r="E6" s="21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9" ht="15.75" x14ac:dyDescent="0.25">
      <c r="A7" s="27"/>
      <c r="B7" s="27"/>
      <c r="C7" s="27"/>
      <c r="D7" s="27"/>
      <c r="E7" s="21"/>
      <c r="F7" s="26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9" ht="15.75" x14ac:dyDescent="0.25">
      <c r="A8" s="24" t="s">
        <v>1</v>
      </c>
      <c r="B8" s="24" t="s">
        <v>2</v>
      </c>
      <c r="C8" s="24"/>
      <c r="D8" s="24"/>
      <c r="E8" s="3"/>
      <c r="F8" s="4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9" ht="79.5" customHeight="1" x14ac:dyDescent="0.25">
      <c r="A9" s="27"/>
      <c r="B9" s="28"/>
      <c r="C9" s="75" t="s">
        <v>163</v>
      </c>
      <c r="D9" s="75" t="s">
        <v>165</v>
      </c>
      <c r="E9" s="29" t="s">
        <v>166</v>
      </c>
      <c r="F9" s="29" t="s">
        <v>168</v>
      </c>
      <c r="G9" s="30" t="s">
        <v>170</v>
      </c>
      <c r="H9" s="30" t="s">
        <v>148</v>
      </c>
      <c r="I9" s="30"/>
      <c r="J9" s="29" t="s">
        <v>205</v>
      </c>
      <c r="K9" s="29"/>
      <c r="L9" s="29" t="s">
        <v>213</v>
      </c>
      <c r="M9" s="29"/>
      <c r="N9" s="30" t="s">
        <v>214</v>
      </c>
      <c r="O9" s="30"/>
      <c r="P9" s="29" t="s">
        <v>204</v>
      </c>
      <c r="Q9" s="29"/>
      <c r="R9" s="30" t="s">
        <v>238</v>
      </c>
      <c r="S9" s="30"/>
      <c r="T9" s="29" t="s">
        <v>160</v>
      </c>
      <c r="U9" s="244" t="s">
        <v>162</v>
      </c>
      <c r="V9" s="244"/>
      <c r="W9" s="244"/>
      <c r="X9" s="244"/>
      <c r="Y9" s="244"/>
      <c r="Z9" s="244"/>
      <c r="AA9" s="244"/>
      <c r="AB9" s="244"/>
      <c r="AC9" s="244"/>
    </row>
    <row r="10" spans="1:29" ht="79.5" customHeight="1" x14ac:dyDescent="0.25">
      <c r="A10" s="27"/>
      <c r="B10" s="28"/>
      <c r="C10" s="75" t="s">
        <v>164</v>
      </c>
      <c r="D10" s="75" t="s">
        <v>172</v>
      </c>
      <c r="E10" s="29" t="s">
        <v>167</v>
      </c>
      <c r="F10" s="29" t="s">
        <v>169</v>
      </c>
      <c r="G10" s="30" t="s">
        <v>171</v>
      </c>
      <c r="H10" s="30" t="s">
        <v>208</v>
      </c>
      <c r="I10" s="30"/>
      <c r="J10" s="29" t="s">
        <v>209</v>
      </c>
      <c r="K10" s="29"/>
      <c r="L10" s="29" t="s">
        <v>210</v>
      </c>
      <c r="M10" s="29"/>
      <c r="N10" s="30" t="s">
        <v>211</v>
      </c>
      <c r="O10" s="30"/>
      <c r="P10" s="29" t="s">
        <v>212</v>
      </c>
      <c r="Q10" s="29"/>
      <c r="R10" s="30" t="s">
        <v>239</v>
      </c>
      <c r="S10" s="30"/>
      <c r="T10" s="29" t="s">
        <v>173</v>
      </c>
      <c r="U10" s="145" t="s">
        <v>229</v>
      </c>
      <c r="V10" s="146" t="s">
        <v>235</v>
      </c>
      <c r="W10" s="145" t="s">
        <v>308</v>
      </c>
      <c r="X10" s="145" t="s">
        <v>230</v>
      </c>
      <c r="Y10" s="145" t="s">
        <v>234</v>
      </c>
      <c r="Z10" s="145" t="s">
        <v>231</v>
      </c>
      <c r="AA10" s="145" t="s">
        <v>232</v>
      </c>
      <c r="AB10" s="145"/>
      <c r="AC10" s="145" t="s">
        <v>233</v>
      </c>
    </row>
    <row r="11" spans="1:29" x14ac:dyDescent="0.25">
      <c r="A11" s="27" t="s">
        <v>5</v>
      </c>
      <c r="B11" s="37" t="s">
        <v>50</v>
      </c>
      <c r="C11" s="75"/>
      <c r="D11" s="75"/>
      <c r="E11" s="29"/>
      <c r="F11" s="29"/>
      <c r="G11" s="30"/>
      <c r="H11" s="29" t="s">
        <v>147</v>
      </c>
      <c r="I11" s="29"/>
      <c r="J11" s="29" t="s">
        <v>147</v>
      </c>
      <c r="K11" s="29"/>
      <c r="L11" s="29" t="s">
        <v>147</v>
      </c>
      <c r="M11" s="29"/>
      <c r="N11" s="29" t="s">
        <v>147</v>
      </c>
      <c r="O11" s="29"/>
      <c r="P11" s="29" t="s">
        <v>147</v>
      </c>
      <c r="Q11" s="29"/>
      <c r="R11" s="29" t="s">
        <v>147</v>
      </c>
      <c r="S11" s="29"/>
      <c r="T11" s="29" t="s">
        <v>147</v>
      </c>
      <c r="U11" s="30"/>
      <c r="V11" s="14"/>
    </row>
    <row r="12" spans="1:29" ht="15.75" x14ac:dyDescent="0.25">
      <c r="C12" s="28"/>
      <c r="D12" s="28"/>
      <c r="E12" s="31"/>
      <c r="F12" s="31"/>
      <c r="G12" s="33"/>
      <c r="H12" s="52"/>
      <c r="I12" s="52"/>
      <c r="J12" s="52"/>
      <c r="K12" s="52"/>
      <c r="L12" s="52"/>
      <c r="M12" s="52"/>
      <c r="N12" s="52"/>
      <c r="O12" s="52"/>
      <c r="P12" s="53"/>
      <c r="Q12" s="53"/>
      <c r="R12" s="53"/>
      <c r="S12" s="53"/>
      <c r="T12" s="51"/>
      <c r="U12" s="31"/>
      <c r="V12" s="14"/>
    </row>
    <row r="13" spans="1:29" ht="15.75" x14ac:dyDescent="0.25">
      <c r="A13" s="32">
        <v>1</v>
      </c>
      <c r="B13" s="27">
        <f>pedagogiste!B13</f>
        <v>0</v>
      </c>
      <c r="C13" s="118">
        <f>pedagogiste!C13</f>
        <v>0</v>
      </c>
      <c r="D13" s="118">
        <f>pedagogiste!D13</f>
        <v>0</v>
      </c>
      <c r="E13" s="119">
        <f>pedagogiste!E13</f>
        <v>0</v>
      </c>
      <c r="F13" s="119" t="str">
        <f>IF(ISBLANK(pedagogiste!F13),"",pedagogiste!F13)</f>
        <v/>
      </c>
      <c r="G13" s="120">
        <f>pedagogiste!G13</f>
        <v>0</v>
      </c>
      <c r="H13" s="121">
        <f>pedagogiste!H13</f>
        <v>0</v>
      </c>
      <c r="I13" s="131">
        <f>IFERROR(H13/T13,0)</f>
        <v>0</v>
      </c>
      <c r="J13" s="121">
        <f>pedagogiste!I13</f>
        <v>0</v>
      </c>
      <c r="K13" s="131">
        <f>IFERROR(J13/T13,0)</f>
        <v>0</v>
      </c>
      <c r="L13" s="121">
        <f>pedagogiste!J13</f>
        <v>0</v>
      </c>
      <c r="M13" s="131">
        <f>IFERROR(L13/T13,0)</f>
        <v>0</v>
      </c>
      <c r="N13" s="121">
        <f>pedagogiste!K13</f>
        <v>0</v>
      </c>
      <c r="O13" s="131">
        <f>IFERROR(N13/T13,0)</f>
        <v>0</v>
      </c>
      <c r="P13" s="122">
        <f>pedagogiste!L13</f>
        <v>0</v>
      </c>
      <c r="Q13" s="131">
        <f>IFERROR(P13/T13,0)</f>
        <v>0</v>
      </c>
      <c r="R13" s="122">
        <f>pedagogiste!M13</f>
        <v>0</v>
      </c>
      <c r="S13" s="131">
        <f>IFERROR(R13/T13,0)</f>
        <v>0</v>
      </c>
      <c r="T13" s="105">
        <f>H13+J13+L13+N13+P13+R13</f>
        <v>0</v>
      </c>
      <c r="U13" s="34"/>
      <c r="V13" s="51"/>
      <c r="W13" s="31">
        <f>_xlfn.DAYS(AC13,AA13)</f>
        <v>365</v>
      </c>
      <c r="X13" s="51">
        <f>(V13/365*W13/38*G13)</f>
        <v>0</v>
      </c>
      <c r="Y13" s="51">
        <f>MIN(T13,X13)</f>
        <v>0</v>
      </c>
      <c r="Z13" s="51">
        <f>Y13*I13</f>
        <v>0</v>
      </c>
      <c r="AA13" s="213">
        <f>IF(E13&lt;LK_Cooperative!$B$23,LK_Cooperative!$B$23,E13)</f>
        <v>44927</v>
      </c>
      <c r="AB13" s="213" t="str">
        <f>IF(ISBLANK(F13),LK_Cooperative!$C$23,F13)</f>
        <v/>
      </c>
      <c r="AC13" s="213">
        <f>IF(AB13&gt;LK_Cooperative!$C$23,LK_Cooperative!$C$23+1,AB13+1)</f>
        <v>45292</v>
      </c>
    </row>
    <row r="14" spans="1:29" ht="15.75" x14ac:dyDescent="0.25">
      <c r="A14" s="32">
        <v>2</v>
      </c>
      <c r="B14" s="27">
        <f>pedagogiste!B14</f>
        <v>0</v>
      </c>
      <c r="C14" s="118">
        <f>pedagogiste!C14</f>
        <v>0</v>
      </c>
      <c r="D14" s="118">
        <f>pedagogiste!D14</f>
        <v>0</v>
      </c>
      <c r="E14" s="119">
        <f>pedagogiste!E14</f>
        <v>0</v>
      </c>
      <c r="F14" s="119" t="str">
        <f>IF(ISBLANK(pedagogiste!F14),"",pedagogiste!F14)</f>
        <v/>
      </c>
      <c r="G14" s="120">
        <f>pedagogiste!G14</f>
        <v>0</v>
      </c>
      <c r="H14" s="121">
        <f>pedagogiste!H14</f>
        <v>0</v>
      </c>
      <c r="I14" s="131">
        <f t="shared" ref="I14:I32" si="0">IFERROR(H14/T14,0)</f>
        <v>0</v>
      </c>
      <c r="J14" s="121">
        <f>pedagogiste!I14</f>
        <v>0</v>
      </c>
      <c r="K14" s="131">
        <f t="shared" ref="K14:K32" si="1">IFERROR(J14/T14,0)</f>
        <v>0</v>
      </c>
      <c r="L14" s="121">
        <f>pedagogiste!J14</f>
        <v>0</v>
      </c>
      <c r="M14" s="131">
        <f t="shared" ref="M14:M32" si="2">IFERROR(L14/T14,0)</f>
        <v>0</v>
      </c>
      <c r="N14" s="121">
        <f>pedagogiste!K14</f>
        <v>0</v>
      </c>
      <c r="O14" s="131">
        <f t="shared" ref="O14:O32" si="3">IFERROR(N14/T14,0)</f>
        <v>0</v>
      </c>
      <c r="P14" s="122">
        <f>pedagogiste!L14</f>
        <v>0</v>
      </c>
      <c r="Q14" s="131">
        <f t="shared" ref="Q14:Q32" si="4">IFERROR(P14/T14,0)</f>
        <v>0</v>
      </c>
      <c r="R14" s="122">
        <f>pedagogiste!M14</f>
        <v>0</v>
      </c>
      <c r="S14" s="131">
        <f t="shared" ref="S14:S32" si="5">IFERROR(R14/T14,0)</f>
        <v>0</v>
      </c>
      <c r="T14" s="105">
        <f t="shared" ref="T14:T33" si="6">H14+J14+L14+N14+P14+R14</f>
        <v>0</v>
      </c>
      <c r="U14" s="31"/>
      <c r="V14" s="51"/>
      <c r="W14" s="31">
        <f t="shared" ref="W14:W27" si="7">_xlfn.DAYS(AC14,AA14)</f>
        <v>365</v>
      </c>
      <c r="X14" s="51">
        <f t="shared" ref="X14:X27" si="8">(V14/365*W14/38*G14)</f>
        <v>0</v>
      </c>
      <c r="Y14" s="51">
        <f t="shared" ref="Y14:Y27" si="9">MIN(T14,X14)</f>
        <v>0</v>
      </c>
      <c r="Z14" s="51">
        <f t="shared" ref="Z14:Z27" si="10">Y14*I14</f>
        <v>0</v>
      </c>
      <c r="AA14" s="213">
        <f>IF(E14&lt;LK_Cooperative!$B$23,LK_Cooperative!$B$23,E14)</f>
        <v>44927</v>
      </c>
      <c r="AB14" s="213" t="str">
        <f>IF(ISBLANK(F14),LK_Cooperative!$C$23,F14)</f>
        <v/>
      </c>
      <c r="AC14" s="213">
        <f>IF(AB14&gt;LK_Cooperative!$C$23,LK_Cooperative!$C$23+1,AB14+1)</f>
        <v>45292</v>
      </c>
    </row>
    <row r="15" spans="1:29" ht="15.75" x14ac:dyDescent="0.25">
      <c r="A15" s="32">
        <v>3</v>
      </c>
      <c r="B15" s="27">
        <f>pedagogiste!B15</f>
        <v>0</v>
      </c>
      <c r="C15" s="118">
        <f>pedagogiste!C15</f>
        <v>0</v>
      </c>
      <c r="D15" s="118">
        <f>pedagogiste!D15</f>
        <v>0</v>
      </c>
      <c r="E15" s="119">
        <f>pedagogiste!E15</f>
        <v>0</v>
      </c>
      <c r="F15" s="119" t="str">
        <f>IF(ISBLANK(pedagogiste!F15),"",pedagogiste!F15)</f>
        <v/>
      </c>
      <c r="G15" s="120">
        <f>pedagogiste!G15</f>
        <v>0</v>
      </c>
      <c r="H15" s="121">
        <f>pedagogiste!H15</f>
        <v>0</v>
      </c>
      <c r="I15" s="131">
        <f t="shared" si="0"/>
        <v>0</v>
      </c>
      <c r="J15" s="121">
        <f>pedagogiste!I15</f>
        <v>0</v>
      </c>
      <c r="K15" s="131">
        <f t="shared" si="1"/>
        <v>0</v>
      </c>
      <c r="L15" s="121">
        <f>pedagogiste!J15</f>
        <v>0</v>
      </c>
      <c r="M15" s="131">
        <f t="shared" si="2"/>
        <v>0</v>
      </c>
      <c r="N15" s="121">
        <f>pedagogiste!K15</f>
        <v>0</v>
      </c>
      <c r="O15" s="131">
        <f t="shared" si="3"/>
        <v>0</v>
      </c>
      <c r="P15" s="122">
        <f>pedagogiste!L15</f>
        <v>0</v>
      </c>
      <c r="Q15" s="131">
        <f t="shared" si="4"/>
        <v>0</v>
      </c>
      <c r="R15" s="122">
        <f>pedagogiste!M15</f>
        <v>0</v>
      </c>
      <c r="S15" s="131">
        <f t="shared" si="5"/>
        <v>0</v>
      </c>
      <c r="T15" s="105">
        <f t="shared" si="6"/>
        <v>0</v>
      </c>
      <c r="U15" s="31"/>
      <c r="V15" s="51"/>
      <c r="W15" s="31">
        <f t="shared" si="7"/>
        <v>365</v>
      </c>
      <c r="X15" s="51">
        <f t="shared" si="8"/>
        <v>0</v>
      </c>
      <c r="Y15" s="51">
        <f t="shared" si="9"/>
        <v>0</v>
      </c>
      <c r="Z15" s="51">
        <f t="shared" si="10"/>
        <v>0</v>
      </c>
      <c r="AA15" s="213">
        <f>IF(E15&lt;LK_Cooperative!$B$23,LK_Cooperative!$B$23,E15)</f>
        <v>44927</v>
      </c>
      <c r="AB15" s="213" t="str">
        <f>IF(ISBLANK(F15),LK_Cooperative!$C$23,F15)</f>
        <v/>
      </c>
      <c r="AC15" s="213">
        <f>IF(AB15&gt;LK_Cooperative!$C$23,LK_Cooperative!$C$23+1,AB15+1)</f>
        <v>45292</v>
      </c>
    </row>
    <row r="16" spans="1:29" ht="15.75" x14ac:dyDescent="0.25">
      <c r="A16" s="32">
        <v>4</v>
      </c>
      <c r="B16" s="27">
        <f>pedagogiste!B16</f>
        <v>0</v>
      </c>
      <c r="C16" s="118">
        <f>pedagogiste!C16</f>
        <v>0</v>
      </c>
      <c r="D16" s="118">
        <f>pedagogiste!D16</f>
        <v>0</v>
      </c>
      <c r="E16" s="119">
        <f>pedagogiste!E16</f>
        <v>0</v>
      </c>
      <c r="F16" s="119" t="str">
        <f>IF(ISBLANK(pedagogiste!F16),"",pedagogiste!F16)</f>
        <v/>
      </c>
      <c r="G16" s="120">
        <f>pedagogiste!G16</f>
        <v>0</v>
      </c>
      <c r="H16" s="121">
        <f>pedagogiste!H16</f>
        <v>0</v>
      </c>
      <c r="I16" s="131">
        <f t="shared" si="0"/>
        <v>0</v>
      </c>
      <c r="J16" s="121">
        <f>pedagogiste!I16</f>
        <v>0</v>
      </c>
      <c r="K16" s="131">
        <f t="shared" si="1"/>
        <v>0</v>
      </c>
      <c r="L16" s="121">
        <f>pedagogiste!J16</f>
        <v>0</v>
      </c>
      <c r="M16" s="131">
        <f t="shared" si="2"/>
        <v>0</v>
      </c>
      <c r="N16" s="121">
        <f>pedagogiste!K16</f>
        <v>0</v>
      </c>
      <c r="O16" s="131">
        <f t="shared" si="3"/>
        <v>0</v>
      </c>
      <c r="P16" s="122">
        <f>pedagogiste!L16</f>
        <v>0</v>
      </c>
      <c r="Q16" s="131">
        <f t="shared" si="4"/>
        <v>0</v>
      </c>
      <c r="R16" s="122">
        <f>pedagogiste!M16</f>
        <v>0</v>
      </c>
      <c r="S16" s="131">
        <f t="shared" si="5"/>
        <v>0</v>
      </c>
      <c r="T16" s="105">
        <f t="shared" si="6"/>
        <v>0</v>
      </c>
      <c r="U16" s="31"/>
      <c r="V16" s="51"/>
      <c r="W16" s="31">
        <f t="shared" si="7"/>
        <v>365</v>
      </c>
      <c r="X16" s="51">
        <f t="shared" si="8"/>
        <v>0</v>
      </c>
      <c r="Y16" s="51">
        <f t="shared" si="9"/>
        <v>0</v>
      </c>
      <c r="Z16" s="51">
        <f t="shared" si="10"/>
        <v>0</v>
      </c>
      <c r="AA16" s="213">
        <f>IF(E16&lt;LK_Cooperative!$B$23,LK_Cooperative!$B$23,E16)</f>
        <v>44927</v>
      </c>
      <c r="AB16" s="213" t="str">
        <f>IF(ISBLANK(F16),LK_Cooperative!$C$23,F16)</f>
        <v/>
      </c>
      <c r="AC16" s="213">
        <f>IF(AB16&gt;LK_Cooperative!$C$23,LK_Cooperative!$C$23+1,AB16+1)</f>
        <v>45292</v>
      </c>
    </row>
    <row r="17" spans="1:29" ht="15.75" x14ac:dyDescent="0.25">
      <c r="A17" s="32">
        <v>5</v>
      </c>
      <c r="B17" s="27">
        <f>pedagogiste!B17</f>
        <v>0</v>
      </c>
      <c r="C17" s="118">
        <f>pedagogiste!C17</f>
        <v>0</v>
      </c>
      <c r="D17" s="118">
        <f>pedagogiste!D17</f>
        <v>0</v>
      </c>
      <c r="E17" s="119">
        <f>pedagogiste!E17</f>
        <v>0</v>
      </c>
      <c r="F17" s="119" t="str">
        <f>IF(ISBLANK(pedagogiste!F17),"",pedagogiste!F17)</f>
        <v/>
      </c>
      <c r="G17" s="120">
        <f>pedagogiste!G17</f>
        <v>0</v>
      </c>
      <c r="H17" s="121">
        <f>pedagogiste!H17</f>
        <v>0</v>
      </c>
      <c r="I17" s="131">
        <f t="shared" si="0"/>
        <v>0</v>
      </c>
      <c r="J17" s="121">
        <f>pedagogiste!I17</f>
        <v>0</v>
      </c>
      <c r="K17" s="131">
        <f t="shared" si="1"/>
        <v>0</v>
      </c>
      <c r="L17" s="121">
        <f>pedagogiste!J17</f>
        <v>0</v>
      </c>
      <c r="M17" s="131">
        <f t="shared" si="2"/>
        <v>0</v>
      </c>
      <c r="N17" s="121">
        <f>pedagogiste!K17</f>
        <v>0</v>
      </c>
      <c r="O17" s="131">
        <f t="shared" si="3"/>
        <v>0</v>
      </c>
      <c r="P17" s="122">
        <f>pedagogiste!L17</f>
        <v>0</v>
      </c>
      <c r="Q17" s="131">
        <f t="shared" si="4"/>
        <v>0</v>
      </c>
      <c r="R17" s="122">
        <f>pedagogiste!M17</f>
        <v>0</v>
      </c>
      <c r="S17" s="131">
        <f t="shared" si="5"/>
        <v>0</v>
      </c>
      <c r="T17" s="105">
        <f t="shared" si="6"/>
        <v>0</v>
      </c>
      <c r="U17" s="31"/>
      <c r="V17" s="51"/>
      <c r="W17" s="31">
        <f t="shared" si="7"/>
        <v>365</v>
      </c>
      <c r="X17" s="51">
        <f t="shared" si="8"/>
        <v>0</v>
      </c>
      <c r="Y17" s="51">
        <f t="shared" si="9"/>
        <v>0</v>
      </c>
      <c r="Z17" s="51">
        <f t="shared" si="10"/>
        <v>0</v>
      </c>
      <c r="AA17" s="213">
        <f>IF(E17&lt;LK_Cooperative!$B$23,LK_Cooperative!$B$23,E17)</f>
        <v>44927</v>
      </c>
      <c r="AB17" s="213" t="str">
        <f>IF(ISBLANK(F17),LK_Cooperative!$C$23,F17)</f>
        <v/>
      </c>
      <c r="AC17" s="213">
        <f>IF(AB17&gt;LK_Cooperative!$C$23,LK_Cooperative!$C$23+1,AB17+1)</f>
        <v>45292</v>
      </c>
    </row>
    <row r="18" spans="1:29" ht="15.75" x14ac:dyDescent="0.25">
      <c r="A18" s="32">
        <v>6</v>
      </c>
      <c r="B18" s="27">
        <f>pedagogiste!B18</f>
        <v>0</v>
      </c>
      <c r="C18" s="118">
        <f>pedagogiste!C18</f>
        <v>0</v>
      </c>
      <c r="D18" s="118">
        <f>pedagogiste!D18</f>
        <v>0</v>
      </c>
      <c r="E18" s="119">
        <f>pedagogiste!E18</f>
        <v>0</v>
      </c>
      <c r="F18" s="119" t="str">
        <f>IF(ISBLANK(pedagogiste!F18),"",pedagogiste!F18)</f>
        <v/>
      </c>
      <c r="G18" s="120">
        <f>pedagogiste!G18</f>
        <v>0</v>
      </c>
      <c r="H18" s="121">
        <f>pedagogiste!H18</f>
        <v>0</v>
      </c>
      <c r="I18" s="131">
        <f t="shared" si="0"/>
        <v>0</v>
      </c>
      <c r="J18" s="121">
        <f>pedagogiste!I18</f>
        <v>0</v>
      </c>
      <c r="K18" s="131">
        <f t="shared" si="1"/>
        <v>0</v>
      </c>
      <c r="L18" s="121">
        <f>pedagogiste!J18</f>
        <v>0</v>
      </c>
      <c r="M18" s="131">
        <f t="shared" si="2"/>
        <v>0</v>
      </c>
      <c r="N18" s="121">
        <f>pedagogiste!K18</f>
        <v>0</v>
      </c>
      <c r="O18" s="131">
        <f t="shared" si="3"/>
        <v>0</v>
      </c>
      <c r="P18" s="122">
        <f>pedagogiste!L18</f>
        <v>0</v>
      </c>
      <c r="Q18" s="131">
        <f t="shared" si="4"/>
        <v>0</v>
      </c>
      <c r="R18" s="122">
        <f>pedagogiste!M18</f>
        <v>0</v>
      </c>
      <c r="S18" s="131">
        <f t="shared" si="5"/>
        <v>0</v>
      </c>
      <c r="T18" s="105">
        <f t="shared" si="6"/>
        <v>0</v>
      </c>
      <c r="U18" s="31"/>
      <c r="V18" s="51"/>
      <c r="W18" s="31">
        <f t="shared" si="7"/>
        <v>365</v>
      </c>
      <c r="X18" s="51">
        <f t="shared" si="8"/>
        <v>0</v>
      </c>
      <c r="Y18" s="51">
        <f t="shared" si="9"/>
        <v>0</v>
      </c>
      <c r="Z18" s="51">
        <f t="shared" si="10"/>
        <v>0</v>
      </c>
      <c r="AA18" s="213">
        <f>IF(E18&lt;LK_Cooperative!$B$23,LK_Cooperative!$B$23,E18)</f>
        <v>44927</v>
      </c>
      <c r="AB18" s="213" t="str">
        <f>IF(ISBLANK(F18),LK_Cooperative!$C$23,F18)</f>
        <v/>
      </c>
      <c r="AC18" s="213">
        <f>IF(AB18&gt;LK_Cooperative!$C$23,LK_Cooperative!$C$23+1,AB18+1)</f>
        <v>45292</v>
      </c>
    </row>
    <row r="19" spans="1:29" ht="15.75" x14ac:dyDescent="0.25">
      <c r="A19" s="32">
        <v>7</v>
      </c>
      <c r="B19" s="27">
        <f>pedagogiste!B19</f>
        <v>0</v>
      </c>
      <c r="C19" s="118">
        <f>pedagogiste!C19</f>
        <v>0</v>
      </c>
      <c r="D19" s="118">
        <f>pedagogiste!D19</f>
        <v>0</v>
      </c>
      <c r="E19" s="119">
        <f>pedagogiste!E19</f>
        <v>0</v>
      </c>
      <c r="F19" s="119" t="str">
        <f>IF(ISBLANK(pedagogiste!F19),"",pedagogiste!F19)</f>
        <v/>
      </c>
      <c r="G19" s="120">
        <f>pedagogiste!G19</f>
        <v>0</v>
      </c>
      <c r="H19" s="121">
        <f>pedagogiste!H19</f>
        <v>0</v>
      </c>
      <c r="I19" s="131">
        <f t="shared" si="0"/>
        <v>0</v>
      </c>
      <c r="J19" s="121">
        <f>pedagogiste!I19</f>
        <v>0</v>
      </c>
      <c r="K19" s="131">
        <f t="shared" si="1"/>
        <v>0</v>
      </c>
      <c r="L19" s="121">
        <f>pedagogiste!J19</f>
        <v>0</v>
      </c>
      <c r="M19" s="131">
        <f t="shared" si="2"/>
        <v>0</v>
      </c>
      <c r="N19" s="121">
        <f>pedagogiste!K19</f>
        <v>0</v>
      </c>
      <c r="O19" s="131">
        <f t="shared" si="3"/>
        <v>0</v>
      </c>
      <c r="P19" s="122">
        <f>pedagogiste!L19</f>
        <v>0</v>
      </c>
      <c r="Q19" s="131">
        <f t="shared" si="4"/>
        <v>0</v>
      </c>
      <c r="R19" s="122">
        <f>pedagogiste!M19</f>
        <v>0</v>
      </c>
      <c r="S19" s="131">
        <f t="shared" si="5"/>
        <v>0</v>
      </c>
      <c r="T19" s="105">
        <f t="shared" si="6"/>
        <v>0</v>
      </c>
      <c r="U19" s="31"/>
      <c r="V19" s="51"/>
      <c r="W19" s="31">
        <f t="shared" si="7"/>
        <v>365</v>
      </c>
      <c r="X19" s="51">
        <f t="shared" si="8"/>
        <v>0</v>
      </c>
      <c r="Y19" s="51">
        <f t="shared" si="9"/>
        <v>0</v>
      </c>
      <c r="Z19" s="51">
        <f t="shared" si="10"/>
        <v>0</v>
      </c>
      <c r="AA19" s="213">
        <f>IF(E19&lt;LK_Cooperative!$B$23,LK_Cooperative!$B$23,E19)</f>
        <v>44927</v>
      </c>
      <c r="AB19" s="213" t="str">
        <f>IF(ISBLANK(F19),LK_Cooperative!$C$23,F19)</f>
        <v/>
      </c>
      <c r="AC19" s="213">
        <f>IF(AB19&gt;LK_Cooperative!$C$23,LK_Cooperative!$C$23+1,AB19+1)</f>
        <v>45292</v>
      </c>
    </row>
    <row r="20" spans="1:29" ht="15.75" x14ac:dyDescent="0.25">
      <c r="A20" s="32">
        <v>8</v>
      </c>
      <c r="B20" s="27">
        <f>pedagogiste!B20</f>
        <v>0</v>
      </c>
      <c r="C20" s="118">
        <f>pedagogiste!C20</f>
        <v>0</v>
      </c>
      <c r="D20" s="118">
        <f>pedagogiste!D20</f>
        <v>0</v>
      </c>
      <c r="E20" s="119">
        <f>pedagogiste!E20</f>
        <v>0</v>
      </c>
      <c r="F20" s="119" t="str">
        <f>IF(ISBLANK(pedagogiste!F20),"",pedagogiste!F20)</f>
        <v/>
      </c>
      <c r="G20" s="120">
        <f>pedagogiste!G20</f>
        <v>0</v>
      </c>
      <c r="H20" s="121">
        <f>pedagogiste!H20</f>
        <v>0</v>
      </c>
      <c r="I20" s="131">
        <f t="shared" si="0"/>
        <v>0</v>
      </c>
      <c r="J20" s="121">
        <f>pedagogiste!I20</f>
        <v>0</v>
      </c>
      <c r="K20" s="131">
        <f t="shared" si="1"/>
        <v>0</v>
      </c>
      <c r="L20" s="121">
        <f>pedagogiste!J20</f>
        <v>0</v>
      </c>
      <c r="M20" s="131">
        <f t="shared" si="2"/>
        <v>0</v>
      </c>
      <c r="N20" s="121">
        <f>pedagogiste!K20</f>
        <v>0</v>
      </c>
      <c r="O20" s="131">
        <f t="shared" si="3"/>
        <v>0</v>
      </c>
      <c r="P20" s="122">
        <f>pedagogiste!L20</f>
        <v>0</v>
      </c>
      <c r="Q20" s="131">
        <f t="shared" si="4"/>
        <v>0</v>
      </c>
      <c r="R20" s="122">
        <f>pedagogiste!M20</f>
        <v>0</v>
      </c>
      <c r="S20" s="131">
        <f t="shared" si="5"/>
        <v>0</v>
      </c>
      <c r="T20" s="105">
        <f t="shared" si="6"/>
        <v>0</v>
      </c>
      <c r="U20" s="31"/>
      <c r="V20" s="51"/>
      <c r="W20" s="31">
        <f t="shared" si="7"/>
        <v>365</v>
      </c>
      <c r="X20" s="51">
        <f t="shared" si="8"/>
        <v>0</v>
      </c>
      <c r="Y20" s="51">
        <f t="shared" si="9"/>
        <v>0</v>
      </c>
      <c r="Z20" s="51">
        <f t="shared" si="10"/>
        <v>0</v>
      </c>
      <c r="AA20" s="213">
        <f>IF(E20&lt;LK_Cooperative!$B$23,LK_Cooperative!$B$23,E20)</f>
        <v>44927</v>
      </c>
      <c r="AB20" s="213" t="str">
        <f>IF(ISBLANK(F20),LK_Cooperative!$C$23,F20)</f>
        <v/>
      </c>
      <c r="AC20" s="213">
        <f>IF(AB20&gt;LK_Cooperative!$C$23,LK_Cooperative!$C$23+1,AB20+1)</f>
        <v>45292</v>
      </c>
    </row>
    <row r="21" spans="1:29" ht="15.75" x14ac:dyDescent="0.25">
      <c r="A21" s="32">
        <v>9</v>
      </c>
      <c r="B21" s="27">
        <f>pedagogiste!B21</f>
        <v>0</v>
      </c>
      <c r="C21" s="118">
        <f>pedagogiste!C21</f>
        <v>0</v>
      </c>
      <c r="D21" s="118">
        <f>pedagogiste!D21</f>
        <v>0</v>
      </c>
      <c r="E21" s="119">
        <f>pedagogiste!E21</f>
        <v>0</v>
      </c>
      <c r="F21" s="119" t="str">
        <f>IF(ISBLANK(pedagogiste!F21),"",pedagogiste!F21)</f>
        <v/>
      </c>
      <c r="G21" s="120">
        <f>pedagogiste!G21</f>
        <v>0</v>
      </c>
      <c r="H21" s="121">
        <f>pedagogiste!H21</f>
        <v>0</v>
      </c>
      <c r="I21" s="131">
        <f t="shared" si="0"/>
        <v>0</v>
      </c>
      <c r="J21" s="121">
        <f>pedagogiste!I21</f>
        <v>0</v>
      </c>
      <c r="K21" s="131">
        <f t="shared" si="1"/>
        <v>0</v>
      </c>
      <c r="L21" s="121">
        <f>pedagogiste!J21</f>
        <v>0</v>
      </c>
      <c r="M21" s="131">
        <f t="shared" si="2"/>
        <v>0</v>
      </c>
      <c r="N21" s="121">
        <f>pedagogiste!K21</f>
        <v>0</v>
      </c>
      <c r="O21" s="131">
        <f t="shared" si="3"/>
        <v>0</v>
      </c>
      <c r="P21" s="122">
        <f>pedagogiste!L21</f>
        <v>0</v>
      </c>
      <c r="Q21" s="131">
        <f t="shared" si="4"/>
        <v>0</v>
      </c>
      <c r="R21" s="122">
        <f>pedagogiste!M21</f>
        <v>0</v>
      </c>
      <c r="S21" s="131">
        <f t="shared" si="5"/>
        <v>0</v>
      </c>
      <c r="T21" s="105">
        <f t="shared" si="6"/>
        <v>0</v>
      </c>
      <c r="U21" s="31"/>
      <c r="V21" s="51"/>
      <c r="W21" s="31">
        <f t="shared" si="7"/>
        <v>365</v>
      </c>
      <c r="X21" s="51">
        <f t="shared" si="8"/>
        <v>0</v>
      </c>
      <c r="Y21" s="51">
        <f t="shared" si="9"/>
        <v>0</v>
      </c>
      <c r="Z21" s="51">
        <f t="shared" si="10"/>
        <v>0</v>
      </c>
      <c r="AA21" s="213">
        <f>IF(E21&lt;LK_Cooperative!$B$23,LK_Cooperative!$B$23,E21)</f>
        <v>44927</v>
      </c>
      <c r="AB21" s="213" t="str">
        <f>IF(ISBLANK(F21),LK_Cooperative!$C$23,F21)</f>
        <v/>
      </c>
      <c r="AC21" s="213">
        <f>IF(AB21&gt;LK_Cooperative!$C$23,LK_Cooperative!$C$23+1,AB21+1)</f>
        <v>45292</v>
      </c>
    </row>
    <row r="22" spans="1:29" ht="15.75" x14ac:dyDescent="0.25">
      <c r="A22" s="32">
        <v>10</v>
      </c>
      <c r="B22" s="27">
        <f>pedagogiste!B22</f>
        <v>0</v>
      </c>
      <c r="C22" s="118">
        <f>pedagogiste!C22</f>
        <v>0</v>
      </c>
      <c r="D22" s="118">
        <f>pedagogiste!D22</f>
        <v>0</v>
      </c>
      <c r="E22" s="119">
        <f>pedagogiste!E22</f>
        <v>0</v>
      </c>
      <c r="F22" s="119" t="str">
        <f>IF(ISBLANK(pedagogiste!F22),"",pedagogiste!F22)</f>
        <v/>
      </c>
      <c r="G22" s="120">
        <f>pedagogiste!G22</f>
        <v>0</v>
      </c>
      <c r="H22" s="121">
        <f>pedagogiste!H22</f>
        <v>0</v>
      </c>
      <c r="I22" s="131">
        <f t="shared" si="0"/>
        <v>0</v>
      </c>
      <c r="J22" s="121">
        <f>pedagogiste!I22</f>
        <v>0</v>
      </c>
      <c r="K22" s="131">
        <f t="shared" si="1"/>
        <v>0</v>
      </c>
      <c r="L22" s="121">
        <f>pedagogiste!J22</f>
        <v>0</v>
      </c>
      <c r="M22" s="131">
        <f t="shared" si="2"/>
        <v>0</v>
      </c>
      <c r="N22" s="121">
        <f>pedagogiste!K22</f>
        <v>0</v>
      </c>
      <c r="O22" s="131">
        <f t="shared" si="3"/>
        <v>0</v>
      </c>
      <c r="P22" s="122">
        <f>pedagogiste!L22</f>
        <v>0</v>
      </c>
      <c r="Q22" s="131">
        <f t="shared" si="4"/>
        <v>0</v>
      </c>
      <c r="R22" s="122">
        <f>pedagogiste!M22</f>
        <v>0</v>
      </c>
      <c r="S22" s="131">
        <f t="shared" si="5"/>
        <v>0</v>
      </c>
      <c r="T22" s="105">
        <f t="shared" si="6"/>
        <v>0</v>
      </c>
      <c r="U22" s="31"/>
      <c r="V22" s="51"/>
      <c r="W22" s="31">
        <f t="shared" si="7"/>
        <v>365</v>
      </c>
      <c r="X22" s="51">
        <f t="shared" si="8"/>
        <v>0</v>
      </c>
      <c r="Y22" s="51">
        <f t="shared" si="9"/>
        <v>0</v>
      </c>
      <c r="Z22" s="51">
        <f t="shared" si="10"/>
        <v>0</v>
      </c>
      <c r="AA22" s="213">
        <f>IF(E22&lt;LK_Cooperative!$B$23,LK_Cooperative!$B$23,E22)</f>
        <v>44927</v>
      </c>
      <c r="AB22" s="213" t="str">
        <f>IF(ISBLANK(F22),LK_Cooperative!$C$23,F22)</f>
        <v/>
      </c>
      <c r="AC22" s="213">
        <f>IF(AB22&gt;LK_Cooperative!$C$23,LK_Cooperative!$C$23+1,AB22+1)</f>
        <v>45292</v>
      </c>
    </row>
    <row r="23" spans="1:29" ht="15.75" x14ac:dyDescent="0.25">
      <c r="A23" s="32">
        <v>11</v>
      </c>
      <c r="B23" s="27">
        <f>pedagogiste!B23</f>
        <v>0</v>
      </c>
      <c r="C23" s="118">
        <f>pedagogiste!C23</f>
        <v>0</v>
      </c>
      <c r="D23" s="118">
        <f>pedagogiste!D23</f>
        <v>0</v>
      </c>
      <c r="E23" s="119">
        <f>pedagogiste!E23</f>
        <v>0</v>
      </c>
      <c r="F23" s="119" t="str">
        <f>IF(ISBLANK(pedagogiste!F23),"",pedagogiste!F23)</f>
        <v/>
      </c>
      <c r="G23" s="120">
        <f>pedagogiste!G23</f>
        <v>0</v>
      </c>
      <c r="H23" s="121">
        <f>pedagogiste!H23</f>
        <v>0</v>
      </c>
      <c r="I23" s="131">
        <f t="shared" si="0"/>
        <v>0</v>
      </c>
      <c r="J23" s="121">
        <f>pedagogiste!I23</f>
        <v>0</v>
      </c>
      <c r="K23" s="131">
        <f t="shared" si="1"/>
        <v>0</v>
      </c>
      <c r="L23" s="121">
        <f>pedagogiste!J23</f>
        <v>0</v>
      </c>
      <c r="M23" s="131">
        <f t="shared" si="2"/>
        <v>0</v>
      </c>
      <c r="N23" s="121">
        <f>pedagogiste!K23</f>
        <v>0</v>
      </c>
      <c r="O23" s="131">
        <f t="shared" si="3"/>
        <v>0</v>
      </c>
      <c r="P23" s="122">
        <f>pedagogiste!L23</f>
        <v>0</v>
      </c>
      <c r="Q23" s="131">
        <f t="shared" si="4"/>
        <v>0</v>
      </c>
      <c r="R23" s="122">
        <f>pedagogiste!M23</f>
        <v>0</v>
      </c>
      <c r="S23" s="131">
        <f t="shared" si="5"/>
        <v>0</v>
      </c>
      <c r="T23" s="105">
        <f t="shared" si="6"/>
        <v>0</v>
      </c>
      <c r="U23" s="31"/>
      <c r="V23" s="51"/>
      <c r="W23" s="31">
        <f t="shared" si="7"/>
        <v>365</v>
      </c>
      <c r="X23" s="51">
        <f t="shared" si="8"/>
        <v>0</v>
      </c>
      <c r="Y23" s="51">
        <f t="shared" si="9"/>
        <v>0</v>
      </c>
      <c r="Z23" s="51">
        <f t="shared" si="10"/>
        <v>0</v>
      </c>
      <c r="AA23" s="213">
        <f>IF(E23&lt;LK_Cooperative!$B$23,LK_Cooperative!$B$23,E23)</f>
        <v>44927</v>
      </c>
      <c r="AB23" s="213" t="str">
        <f>IF(ISBLANK(F23),LK_Cooperative!$C$23,F23)</f>
        <v/>
      </c>
      <c r="AC23" s="213">
        <f>IF(AB23&gt;LK_Cooperative!$C$23,LK_Cooperative!$C$23+1,AB23+1)</f>
        <v>45292</v>
      </c>
    </row>
    <row r="24" spans="1:29" ht="15.75" x14ac:dyDescent="0.25">
      <c r="A24" s="32">
        <v>12</v>
      </c>
      <c r="B24" s="27">
        <f>pedagogiste!B24</f>
        <v>0</v>
      </c>
      <c r="C24" s="118">
        <f>pedagogiste!C24</f>
        <v>0</v>
      </c>
      <c r="D24" s="118">
        <f>pedagogiste!D24</f>
        <v>0</v>
      </c>
      <c r="E24" s="119">
        <f>pedagogiste!E24</f>
        <v>0</v>
      </c>
      <c r="F24" s="119" t="str">
        <f>IF(ISBLANK(pedagogiste!F24),"",pedagogiste!F24)</f>
        <v/>
      </c>
      <c r="G24" s="120">
        <f>pedagogiste!G24</f>
        <v>0</v>
      </c>
      <c r="H24" s="121">
        <f>pedagogiste!H24</f>
        <v>0</v>
      </c>
      <c r="I24" s="131">
        <f t="shared" si="0"/>
        <v>0</v>
      </c>
      <c r="J24" s="121">
        <f>pedagogiste!I24</f>
        <v>0</v>
      </c>
      <c r="K24" s="131">
        <f t="shared" si="1"/>
        <v>0</v>
      </c>
      <c r="L24" s="121">
        <f>pedagogiste!J24</f>
        <v>0</v>
      </c>
      <c r="M24" s="131">
        <f t="shared" si="2"/>
        <v>0</v>
      </c>
      <c r="N24" s="121">
        <f>pedagogiste!K24</f>
        <v>0</v>
      </c>
      <c r="O24" s="131">
        <f t="shared" si="3"/>
        <v>0</v>
      </c>
      <c r="P24" s="122">
        <f>pedagogiste!L24</f>
        <v>0</v>
      </c>
      <c r="Q24" s="131">
        <f t="shared" si="4"/>
        <v>0</v>
      </c>
      <c r="R24" s="122">
        <f>pedagogiste!M24</f>
        <v>0</v>
      </c>
      <c r="S24" s="131">
        <f t="shared" si="5"/>
        <v>0</v>
      </c>
      <c r="T24" s="105">
        <f t="shared" si="6"/>
        <v>0</v>
      </c>
      <c r="U24" s="31"/>
      <c r="V24" s="51"/>
      <c r="W24" s="31">
        <f t="shared" si="7"/>
        <v>365</v>
      </c>
      <c r="X24" s="51">
        <f t="shared" si="8"/>
        <v>0</v>
      </c>
      <c r="Y24" s="51">
        <f t="shared" si="9"/>
        <v>0</v>
      </c>
      <c r="Z24" s="51">
        <f t="shared" si="10"/>
        <v>0</v>
      </c>
      <c r="AA24" s="213">
        <f>IF(E24&lt;LK_Cooperative!$B$23,LK_Cooperative!$B$23,E24)</f>
        <v>44927</v>
      </c>
      <c r="AB24" s="213" t="str">
        <f>IF(ISBLANK(F24),LK_Cooperative!$C$23,F24)</f>
        <v/>
      </c>
      <c r="AC24" s="213">
        <f>IF(AB24&gt;LK_Cooperative!$C$23,LK_Cooperative!$C$23+1,AB24+1)</f>
        <v>45292</v>
      </c>
    </row>
    <row r="25" spans="1:29" ht="15.75" x14ac:dyDescent="0.25">
      <c r="A25" s="32">
        <v>13</v>
      </c>
      <c r="B25" s="27">
        <f>pedagogiste!B25</f>
        <v>0</v>
      </c>
      <c r="C25" s="118">
        <f>pedagogiste!C25</f>
        <v>0</v>
      </c>
      <c r="D25" s="118">
        <f>pedagogiste!D25</f>
        <v>0</v>
      </c>
      <c r="E25" s="119">
        <f>pedagogiste!E25</f>
        <v>0</v>
      </c>
      <c r="F25" s="119" t="str">
        <f>IF(ISBLANK(pedagogiste!F25),"",pedagogiste!F25)</f>
        <v/>
      </c>
      <c r="G25" s="120">
        <f>pedagogiste!G25</f>
        <v>0</v>
      </c>
      <c r="H25" s="121">
        <f>pedagogiste!H25</f>
        <v>0</v>
      </c>
      <c r="I25" s="131">
        <f t="shared" si="0"/>
        <v>0</v>
      </c>
      <c r="J25" s="121">
        <f>pedagogiste!I25</f>
        <v>0</v>
      </c>
      <c r="K25" s="131">
        <f t="shared" si="1"/>
        <v>0</v>
      </c>
      <c r="L25" s="121">
        <f>pedagogiste!J25</f>
        <v>0</v>
      </c>
      <c r="M25" s="131">
        <f t="shared" si="2"/>
        <v>0</v>
      </c>
      <c r="N25" s="121">
        <f>pedagogiste!K25</f>
        <v>0</v>
      </c>
      <c r="O25" s="131">
        <f t="shared" si="3"/>
        <v>0</v>
      </c>
      <c r="P25" s="122">
        <f>pedagogiste!L25</f>
        <v>0</v>
      </c>
      <c r="Q25" s="131">
        <f t="shared" si="4"/>
        <v>0</v>
      </c>
      <c r="R25" s="122">
        <f>pedagogiste!M25</f>
        <v>0</v>
      </c>
      <c r="S25" s="131">
        <f t="shared" si="5"/>
        <v>0</v>
      </c>
      <c r="T25" s="105">
        <f t="shared" si="6"/>
        <v>0</v>
      </c>
      <c r="U25" s="31"/>
      <c r="V25" s="51"/>
      <c r="W25" s="31">
        <f t="shared" si="7"/>
        <v>365</v>
      </c>
      <c r="X25" s="51">
        <f t="shared" si="8"/>
        <v>0</v>
      </c>
      <c r="Y25" s="51">
        <f t="shared" si="9"/>
        <v>0</v>
      </c>
      <c r="Z25" s="51">
        <f t="shared" si="10"/>
        <v>0</v>
      </c>
      <c r="AA25" s="213">
        <f>IF(E25&lt;LK_Cooperative!$B$23,LK_Cooperative!$B$23,E25)</f>
        <v>44927</v>
      </c>
      <c r="AB25" s="213" t="str">
        <f>IF(ISBLANK(F25),LK_Cooperative!$C$23,F25)</f>
        <v/>
      </c>
      <c r="AC25" s="213">
        <f>IF(AB25&gt;LK_Cooperative!$C$23,LK_Cooperative!$C$23+1,AB25+1)</f>
        <v>45292</v>
      </c>
    </row>
    <row r="26" spans="1:29" ht="15.75" x14ac:dyDescent="0.25">
      <c r="A26" s="32">
        <v>14</v>
      </c>
      <c r="B26" s="27">
        <f>pedagogiste!B26</f>
        <v>0</v>
      </c>
      <c r="C26" s="118">
        <f>pedagogiste!C26</f>
        <v>0</v>
      </c>
      <c r="D26" s="118">
        <f>pedagogiste!D26</f>
        <v>0</v>
      </c>
      <c r="E26" s="119">
        <f>pedagogiste!E26</f>
        <v>0</v>
      </c>
      <c r="F26" s="119" t="str">
        <f>IF(ISBLANK(pedagogiste!F26),"",pedagogiste!F26)</f>
        <v/>
      </c>
      <c r="G26" s="120">
        <f>pedagogiste!G26</f>
        <v>0</v>
      </c>
      <c r="H26" s="121">
        <f>pedagogiste!H26</f>
        <v>0</v>
      </c>
      <c r="I26" s="131">
        <f t="shared" si="0"/>
        <v>0</v>
      </c>
      <c r="J26" s="121">
        <f>pedagogiste!I26</f>
        <v>0</v>
      </c>
      <c r="K26" s="131">
        <f t="shared" si="1"/>
        <v>0</v>
      </c>
      <c r="L26" s="121">
        <f>pedagogiste!J26</f>
        <v>0</v>
      </c>
      <c r="M26" s="131">
        <f t="shared" si="2"/>
        <v>0</v>
      </c>
      <c r="N26" s="121">
        <f>pedagogiste!K26</f>
        <v>0</v>
      </c>
      <c r="O26" s="131">
        <f t="shared" si="3"/>
        <v>0</v>
      </c>
      <c r="P26" s="122">
        <f>pedagogiste!L26</f>
        <v>0</v>
      </c>
      <c r="Q26" s="131">
        <f t="shared" si="4"/>
        <v>0</v>
      </c>
      <c r="R26" s="122">
        <f>pedagogiste!M26</f>
        <v>0</v>
      </c>
      <c r="S26" s="131">
        <f t="shared" si="5"/>
        <v>0</v>
      </c>
      <c r="T26" s="105">
        <f t="shared" si="6"/>
        <v>0</v>
      </c>
      <c r="U26" s="31"/>
      <c r="V26" s="51"/>
      <c r="W26" s="31">
        <f t="shared" si="7"/>
        <v>365</v>
      </c>
      <c r="X26" s="51">
        <f t="shared" si="8"/>
        <v>0</v>
      </c>
      <c r="Y26" s="51">
        <f t="shared" si="9"/>
        <v>0</v>
      </c>
      <c r="Z26" s="51">
        <f t="shared" si="10"/>
        <v>0</v>
      </c>
      <c r="AA26" s="213">
        <f>IF(E26&lt;LK_Cooperative!$B$23,LK_Cooperative!$B$23,E26)</f>
        <v>44927</v>
      </c>
      <c r="AB26" s="213" t="str">
        <f>IF(ISBLANK(F26),LK_Cooperative!$C$23,F26)</f>
        <v/>
      </c>
      <c r="AC26" s="213">
        <f>IF(AB26&gt;LK_Cooperative!$C$23,LK_Cooperative!$C$23+1,AB26+1)</f>
        <v>45292</v>
      </c>
    </row>
    <row r="27" spans="1:29" ht="15.75" x14ac:dyDescent="0.25">
      <c r="A27" s="32">
        <v>15</v>
      </c>
      <c r="B27" s="27">
        <f>pedagogiste!B27</f>
        <v>0</v>
      </c>
      <c r="C27" s="118">
        <f>pedagogiste!C27</f>
        <v>0</v>
      </c>
      <c r="D27" s="118">
        <f>pedagogiste!D27</f>
        <v>0</v>
      </c>
      <c r="E27" s="119">
        <f>pedagogiste!E27</f>
        <v>0</v>
      </c>
      <c r="F27" s="119" t="str">
        <f>IF(ISBLANK(pedagogiste!F27),"",pedagogiste!F27)</f>
        <v/>
      </c>
      <c r="G27" s="120">
        <f>pedagogiste!G27</f>
        <v>0</v>
      </c>
      <c r="H27" s="121">
        <f>pedagogiste!H27</f>
        <v>0</v>
      </c>
      <c r="I27" s="131">
        <f t="shared" si="0"/>
        <v>0</v>
      </c>
      <c r="J27" s="121">
        <f>pedagogiste!I27</f>
        <v>0</v>
      </c>
      <c r="K27" s="131">
        <f t="shared" si="1"/>
        <v>0</v>
      </c>
      <c r="L27" s="121">
        <f>pedagogiste!J27</f>
        <v>0</v>
      </c>
      <c r="M27" s="131">
        <f t="shared" si="2"/>
        <v>0</v>
      </c>
      <c r="N27" s="121">
        <f>pedagogiste!K27</f>
        <v>0</v>
      </c>
      <c r="O27" s="131">
        <f t="shared" si="3"/>
        <v>0</v>
      </c>
      <c r="P27" s="122">
        <f>pedagogiste!L27</f>
        <v>0</v>
      </c>
      <c r="Q27" s="131">
        <f t="shared" si="4"/>
        <v>0</v>
      </c>
      <c r="R27" s="122">
        <f>pedagogiste!M27</f>
        <v>0</v>
      </c>
      <c r="S27" s="131">
        <f t="shared" si="5"/>
        <v>0</v>
      </c>
      <c r="T27" s="105">
        <f t="shared" si="6"/>
        <v>0</v>
      </c>
      <c r="U27" s="31"/>
      <c r="V27" s="51"/>
      <c r="W27" s="31">
        <f t="shared" si="7"/>
        <v>365</v>
      </c>
      <c r="X27" s="51">
        <f t="shared" si="8"/>
        <v>0</v>
      </c>
      <c r="Y27" s="51">
        <f t="shared" si="9"/>
        <v>0</v>
      </c>
      <c r="Z27" s="51">
        <f t="shared" si="10"/>
        <v>0</v>
      </c>
      <c r="AA27" s="213">
        <f>IF(E27&lt;LK_Cooperative!$B$23,LK_Cooperative!$B$23,E27)</f>
        <v>44927</v>
      </c>
      <c r="AB27" s="213" t="str">
        <f>IF(ISBLANK(F27),LK_Cooperative!$C$23,F27)</f>
        <v/>
      </c>
      <c r="AC27" s="213">
        <f>IF(AB27&gt;LK_Cooperative!$C$23,LK_Cooperative!$C$23+1,AB27+1)</f>
        <v>45292</v>
      </c>
    </row>
    <row r="28" spans="1:29" ht="15.75" x14ac:dyDescent="0.25">
      <c r="A28" s="32">
        <v>16</v>
      </c>
      <c r="B28" s="27">
        <f>pedagogiste!B28</f>
        <v>0</v>
      </c>
      <c r="C28" s="118">
        <f>pedagogiste!C28</f>
        <v>0</v>
      </c>
      <c r="D28" s="118">
        <f>pedagogiste!D28</f>
        <v>0</v>
      </c>
      <c r="E28" s="119">
        <f>pedagogiste!E28</f>
        <v>0</v>
      </c>
      <c r="F28" s="119" t="str">
        <f>IF(ISBLANK(pedagogiste!F28),"",pedagogiste!F28)</f>
        <v/>
      </c>
      <c r="G28" s="120">
        <f>pedagogiste!G28</f>
        <v>0</v>
      </c>
      <c r="H28" s="121">
        <f>pedagogiste!H28</f>
        <v>0</v>
      </c>
      <c r="I28" s="131">
        <f t="shared" si="0"/>
        <v>0</v>
      </c>
      <c r="J28" s="121">
        <f>pedagogiste!I28</f>
        <v>0</v>
      </c>
      <c r="K28" s="131">
        <f t="shared" si="1"/>
        <v>0</v>
      </c>
      <c r="L28" s="121">
        <f>pedagogiste!J28</f>
        <v>0</v>
      </c>
      <c r="M28" s="131">
        <f t="shared" si="2"/>
        <v>0</v>
      </c>
      <c r="N28" s="121">
        <f>pedagogiste!K28</f>
        <v>0</v>
      </c>
      <c r="O28" s="131">
        <f t="shared" si="3"/>
        <v>0</v>
      </c>
      <c r="P28" s="122">
        <f>pedagogiste!L28</f>
        <v>0</v>
      </c>
      <c r="Q28" s="131">
        <f t="shared" si="4"/>
        <v>0</v>
      </c>
      <c r="R28" s="122">
        <f>pedagogiste!M28</f>
        <v>0</v>
      </c>
      <c r="S28" s="131">
        <f t="shared" si="5"/>
        <v>0</v>
      </c>
      <c r="T28" s="105">
        <f t="shared" si="6"/>
        <v>0</v>
      </c>
      <c r="U28" s="31"/>
      <c r="V28" s="51"/>
      <c r="W28" s="31">
        <f t="shared" ref="W28:W32" si="11">_xlfn.DAYS(AC28,AA28)</f>
        <v>365</v>
      </c>
      <c r="X28" s="51">
        <f t="shared" ref="X28:X32" si="12">(V28/365*W28/38*G28)</f>
        <v>0</v>
      </c>
      <c r="Y28" s="51">
        <f t="shared" ref="Y28:Y32" si="13">MIN(T28,X28)</f>
        <v>0</v>
      </c>
      <c r="Z28" s="51">
        <f t="shared" ref="Z28:Z32" si="14">Y28*I28</f>
        <v>0</v>
      </c>
      <c r="AA28" s="213">
        <f>IF(E28&lt;LK_Cooperative!$B$23,LK_Cooperative!$B$23,E28)</f>
        <v>44927</v>
      </c>
      <c r="AB28" s="213" t="str">
        <f>IF(ISBLANK(F28),LK_Cooperative!$C$23,F28)</f>
        <v/>
      </c>
      <c r="AC28" s="213">
        <f>IF(AB28&gt;LK_Cooperative!$C$23,LK_Cooperative!$C$23+1,AB28+1)</f>
        <v>45292</v>
      </c>
    </row>
    <row r="29" spans="1:29" ht="15.75" x14ac:dyDescent="0.25">
      <c r="A29" s="32">
        <v>17</v>
      </c>
      <c r="B29" s="27">
        <f>pedagogiste!B29</f>
        <v>0</v>
      </c>
      <c r="C29" s="118">
        <f>pedagogiste!C29</f>
        <v>0</v>
      </c>
      <c r="D29" s="118">
        <f>pedagogiste!D29</f>
        <v>0</v>
      </c>
      <c r="E29" s="119">
        <f>pedagogiste!E29</f>
        <v>0</v>
      </c>
      <c r="F29" s="119" t="str">
        <f>IF(ISBLANK(pedagogiste!F29),"",pedagogiste!F29)</f>
        <v/>
      </c>
      <c r="G29" s="120">
        <f>pedagogiste!G29</f>
        <v>0</v>
      </c>
      <c r="H29" s="121">
        <f>pedagogiste!H29</f>
        <v>0</v>
      </c>
      <c r="I29" s="131">
        <f t="shared" si="0"/>
        <v>0</v>
      </c>
      <c r="J29" s="121">
        <f>pedagogiste!I29</f>
        <v>0</v>
      </c>
      <c r="K29" s="131">
        <f t="shared" si="1"/>
        <v>0</v>
      </c>
      <c r="L29" s="121">
        <f>pedagogiste!J29</f>
        <v>0</v>
      </c>
      <c r="M29" s="131">
        <f t="shared" si="2"/>
        <v>0</v>
      </c>
      <c r="N29" s="121">
        <f>pedagogiste!K29</f>
        <v>0</v>
      </c>
      <c r="O29" s="131">
        <f t="shared" si="3"/>
        <v>0</v>
      </c>
      <c r="P29" s="122">
        <f>pedagogiste!L29</f>
        <v>0</v>
      </c>
      <c r="Q29" s="131">
        <f t="shared" si="4"/>
        <v>0</v>
      </c>
      <c r="R29" s="122">
        <f>pedagogiste!M29</f>
        <v>0</v>
      </c>
      <c r="S29" s="131">
        <f t="shared" si="5"/>
        <v>0</v>
      </c>
      <c r="T29" s="105">
        <f t="shared" si="6"/>
        <v>0</v>
      </c>
      <c r="U29" s="31"/>
      <c r="V29" s="51"/>
      <c r="W29" s="31">
        <f t="shared" si="11"/>
        <v>365</v>
      </c>
      <c r="X29" s="51">
        <f t="shared" si="12"/>
        <v>0</v>
      </c>
      <c r="Y29" s="51">
        <f t="shared" si="13"/>
        <v>0</v>
      </c>
      <c r="Z29" s="51">
        <f t="shared" si="14"/>
        <v>0</v>
      </c>
      <c r="AA29" s="213">
        <f>IF(E29&lt;LK_Cooperative!$B$23,LK_Cooperative!$B$23,E29)</f>
        <v>44927</v>
      </c>
      <c r="AB29" s="213" t="str">
        <f>IF(ISBLANK(F29),LK_Cooperative!$C$23,F29)</f>
        <v/>
      </c>
      <c r="AC29" s="213">
        <f>IF(AB29&gt;LK_Cooperative!$C$23,LK_Cooperative!$C$23+1,AB29+1)</f>
        <v>45292</v>
      </c>
    </row>
    <row r="30" spans="1:29" ht="15.75" x14ac:dyDescent="0.25">
      <c r="A30" s="32">
        <v>18</v>
      </c>
      <c r="B30" s="27">
        <f>pedagogiste!B30</f>
        <v>0</v>
      </c>
      <c r="C30" s="118">
        <f>pedagogiste!C30</f>
        <v>0</v>
      </c>
      <c r="D30" s="118">
        <f>pedagogiste!D30</f>
        <v>0</v>
      </c>
      <c r="E30" s="119">
        <f>pedagogiste!E30</f>
        <v>0</v>
      </c>
      <c r="F30" s="119" t="str">
        <f>IF(ISBLANK(pedagogiste!F30),"",pedagogiste!F30)</f>
        <v/>
      </c>
      <c r="G30" s="120">
        <f>pedagogiste!G30</f>
        <v>0</v>
      </c>
      <c r="H30" s="121">
        <f>pedagogiste!H30</f>
        <v>0</v>
      </c>
      <c r="I30" s="131">
        <f t="shared" si="0"/>
        <v>0</v>
      </c>
      <c r="J30" s="121">
        <f>pedagogiste!I30</f>
        <v>0</v>
      </c>
      <c r="K30" s="131">
        <f t="shared" si="1"/>
        <v>0</v>
      </c>
      <c r="L30" s="121">
        <f>pedagogiste!J30</f>
        <v>0</v>
      </c>
      <c r="M30" s="131">
        <f t="shared" si="2"/>
        <v>0</v>
      </c>
      <c r="N30" s="121">
        <f>pedagogiste!K30</f>
        <v>0</v>
      </c>
      <c r="O30" s="131">
        <f t="shared" si="3"/>
        <v>0</v>
      </c>
      <c r="P30" s="122">
        <f>pedagogiste!L30</f>
        <v>0</v>
      </c>
      <c r="Q30" s="131">
        <f t="shared" si="4"/>
        <v>0</v>
      </c>
      <c r="R30" s="122">
        <f>pedagogiste!M30</f>
        <v>0</v>
      </c>
      <c r="S30" s="131">
        <f t="shared" si="5"/>
        <v>0</v>
      </c>
      <c r="T30" s="105">
        <f t="shared" si="6"/>
        <v>0</v>
      </c>
      <c r="U30" s="31"/>
      <c r="V30" s="51"/>
      <c r="W30" s="31">
        <f t="shared" si="11"/>
        <v>365</v>
      </c>
      <c r="X30" s="51">
        <f t="shared" si="12"/>
        <v>0</v>
      </c>
      <c r="Y30" s="51">
        <f t="shared" si="13"/>
        <v>0</v>
      </c>
      <c r="Z30" s="51">
        <f t="shared" si="14"/>
        <v>0</v>
      </c>
      <c r="AA30" s="213">
        <f>IF(E30&lt;LK_Cooperative!$B$23,LK_Cooperative!$B$23,E30)</f>
        <v>44927</v>
      </c>
      <c r="AB30" s="213" t="str">
        <f>IF(ISBLANK(F30),LK_Cooperative!$C$23,F30)</f>
        <v/>
      </c>
      <c r="AC30" s="213">
        <f>IF(AB30&gt;LK_Cooperative!$C$23,LK_Cooperative!$C$23+1,AB30+1)</f>
        <v>45292</v>
      </c>
    </row>
    <row r="31" spans="1:29" ht="15.75" x14ac:dyDescent="0.25">
      <c r="A31" s="32">
        <v>19</v>
      </c>
      <c r="B31" s="27">
        <f>pedagogiste!B31</f>
        <v>0</v>
      </c>
      <c r="C31" s="118">
        <f>pedagogiste!C31</f>
        <v>0</v>
      </c>
      <c r="D31" s="118">
        <f>pedagogiste!D31</f>
        <v>0</v>
      </c>
      <c r="E31" s="119">
        <f>pedagogiste!E31</f>
        <v>0</v>
      </c>
      <c r="F31" s="119" t="str">
        <f>IF(ISBLANK(pedagogiste!F31),"",pedagogiste!F31)</f>
        <v/>
      </c>
      <c r="G31" s="120">
        <f>pedagogiste!G31</f>
        <v>0</v>
      </c>
      <c r="H31" s="121">
        <f>pedagogiste!H31</f>
        <v>0</v>
      </c>
      <c r="I31" s="131">
        <f t="shared" si="0"/>
        <v>0</v>
      </c>
      <c r="J31" s="121">
        <f>pedagogiste!I31</f>
        <v>0</v>
      </c>
      <c r="K31" s="131">
        <f t="shared" si="1"/>
        <v>0</v>
      </c>
      <c r="L31" s="121">
        <f>pedagogiste!J31</f>
        <v>0</v>
      </c>
      <c r="M31" s="131">
        <f t="shared" si="2"/>
        <v>0</v>
      </c>
      <c r="N31" s="121">
        <f>pedagogiste!K31</f>
        <v>0</v>
      </c>
      <c r="O31" s="131">
        <f t="shared" si="3"/>
        <v>0</v>
      </c>
      <c r="P31" s="122">
        <f>pedagogiste!L31</f>
        <v>0</v>
      </c>
      <c r="Q31" s="131">
        <f t="shared" si="4"/>
        <v>0</v>
      </c>
      <c r="R31" s="122">
        <f>pedagogiste!M31</f>
        <v>0</v>
      </c>
      <c r="S31" s="131">
        <f t="shared" si="5"/>
        <v>0</v>
      </c>
      <c r="T31" s="105">
        <f t="shared" si="6"/>
        <v>0</v>
      </c>
      <c r="U31" s="31"/>
      <c r="V31" s="51"/>
      <c r="W31" s="31">
        <f t="shared" si="11"/>
        <v>365</v>
      </c>
      <c r="X31" s="51">
        <f t="shared" si="12"/>
        <v>0</v>
      </c>
      <c r="Y31" s="51">
        <f t="shared" si="13"/>
        <v>0</v>
      </c>
      <c r="Z31" s="51">
        <f t="shared" si="14"/>
        <v>0</v>
      </c>
      <c r="AA31" s="213">
        <f>IF(E31&lt;LK_Cooperative!$B$23,LK_Cooperative!$B$23,E31)</f>
        <v>44927</v>
      </c>
      <c r="AB31" s="213" t="str">
        <f>IF(ISBLANK(F31),LK_Cooperative!$C$23,F31)</f>
        <v/>
      </c>
      <c r="AC31" s="213">
        <f>IF(AB31&gt;LK_Cooperative!$C$23,LK_Cooperative!$C$23+1,AB31+1)</f>
        <v>45292</v>
      </c>
    </row>
    <row r="32" spans="1:29" ht="15.75" x14ac:dyDescent="0.25">
      <c r="A32" s="32">
        <v>20</v>
      </c>
      <c r="B32" s="27">
        <f>pedagogiste!B32</f>
        <v>0</v>
      </c>
      <c r="C32" s="118">
        <f>pedagogiste!C32</f>
        <v>0</v>
      </c>
      <c r="D32" s="118">
        <f>pedagogiste!D32</f>
        <v>0</v>
      </c>
      <c r="E32" s="119">
        <f>pedagogiste!E32</f>
        <v>0</v>
      </c>
      <c r="F32" s="119" t="str">
        <f>IF(ISBLANK(pedagogiste!F32),"",pedagogiste!F32)</f>
        <v/>
      </c>
      <c r="G32" s="120">
        <f>pedagogiste!G32</f>
        <v>0</v>
      </c>
      <c r="H32" s="121">
        <f>pedagogiste!H32</f>
        <v>0</v>
      </c>
      <c r="I32" s="131">
        <f t="shared" si="0"/>
        <v>0</v>
      </c>
      <c r="J32" s="121">
        <f>pedagogiste!I32</f>
        <v>0</v>
      </c>
      <c r="K32" s="131">
        <f t="shared" si="1"/>
        <v>0</v>
      </c>
      <c r="L32" s="121">
        <f>pedagogiste!J32</f>
        <v>0</v>
      </c>
      <c r="M32" s="131">
        <f t="shared" si="2"/>
        <v>0</v>
      </c>
      <c r="N32" s="121">
        <f>pedagogiste!K32</f>
        <v>0</v>
      </c>
      <c r="O32" s="131">
        <f t="shared" si="3"/>
        <v>0</v>
      </c>
      <c r="P32" s="122">
        <f>pedagogiste!L32</f>
        <v>0</v>
      </c>
      <c r="Q32" s="131">
        <f t="shared" si="4"/>
        <v>0</v>
      </c>
      <c r="R32" s="122">
        <f>pedagogiste!M32</f>
        <v>0</v>
      </c>
      <c r="S32" s="131">
        <f t="shared" si="5"/>
        <v>0</v>
      </c>
      <c r="T32" s="105">
        <f t="shared" si="6"/>
        <v>0</v>
      </c>
      <c r="U32" s="31"/>
      <c r="V32" s="51"/>
      <c r="W32" s="31">
        <f t="shared" si="11"/>
        <v>365</v>
      </c>
      <c r="X32" s="51">
        <f t="shared" si="12"/>
        <v>0</v>
      </c>
      <c r="Y32" s="51">
        <f t="shared" si="13"/>
        <v>0</v>
      </c>
      <c r="Z32" s="51">
        <f t="shared" si="14"/>
        <v>0</v>
      </c>
      <c r="AA32" s="213">
        <f>IF(E32&lt;LK_Cooperative!$B$23,LK_Cooperative!$B$23,E32)</f>
        <v>44927</v>
      </c>
      <c r="AB32" s="213" t="str">
        <f>IF(ISBLANK(F32),LK_Cooperative!$C$23,F32)</f>
        <v/>
      </c>
      <c r="AC32" s="213">
        <f>IF(AB32&gt;LK_Cooperative!$C$23,LK_Cooperative!$C$23+1,AB32+1)</f>
        <v>45292</v>
      </c>
    </row>
    <row r="33" spans="1:29" ht="15.75" x14ac:dyDescent="0.25">
      <c r="A33" s="24" t="s">
        <v>5</v>
      </c>
      <c r="B33" s="36" t="s">
        <v>67</v>
      </c>
      <c r="C33" s="36"/>
      <c r="D33" s="36"/>
      <c r="E33" s="34"/>
      <c r="F33" s="34"/>
      <c r="G33" s="35"/>
      <c r="H33" s="96">
        <f>SUM(H13:H32)</f>
        <v>0</v>
      </c>
      <c r="I33" s="131">
        <f>IFERROR(H33/T33,0)</f>
        <v>0</v>
      </c>
      <c r="J33" s="96">
        <f>SUM(J13:J32)</f>
        <v>0</v>
      </c>
      <c r="K33" s="131">
        <f>IFERROR(J33/T33,0)</f>
        <v>0</v>
      </c>
      <c r="L33" s="96">
        <f>SUM(L13:L32)</f>
        <v>0</v>
      </c>
      <c r="M33" s="131">
        <f>IFERROR(L33/T33,0)</f>
        <v>0</v>
      </c>
      <c r="N33" s="96">
        <f>SUM(N13:N32)</f>
        <v>0</v>
      </c>
      <c r="O33" s="131">
        <f>IFERROR(N33/T33,0)</f>
        <v>0</v>
      </c>
      <c r="P33" s="96">
        <f>SUM(P13:P32)</f>
        <v>0</v>
      </c>
      <c r="Q33" s="131">
        <f>IFERROR(P33/T33,0)</f>
        <v>0</v>
      </c>
      <c r="R33" s="96">
        <f>SUM(R13:R32)</f>
        <v>0</v>
      </c>
      <c r="S33" s="131">
        <f>IFERROR(R33/T33,0)</f>
        <v>0</v>
      </c>
      <c r="T33" s="96">
        <f t="shared" si="6"/>
        <v>0</v>
      </c>
      <c r="U33" s="31"/>
      <c r="V33" s="51"/>
      <c r="W33" s="31"/>
      <c r="X33" s="51"/>
      <c r="Y33" s="219">
        <f>SUM(Y13:Y32)</f>
        <v>0</v>
      </c>
      <c r="Z33" s="219">
        <f>SUM(Z13:Z32)</f>
        <v>0</v>
      </c>
      <c r="AA33" s="31"/>
      <c r="AB33" s="31"/>
      <c r="AC33" s="31"/>
    </row>
    <row r="34" spans="1:29" ht="15.75" x14ac:dyDescent="0.25">
      <c r="A34" s="10"/>
      <c r="B34" s="10"/>
      <c r="C34" s="10"/>
      <c r="D34" s="10"/>
      <c r="E34" s="16"/>
      <c r="F34" s="16"/>
      <c r="G34" s="17"/>
      <c r="H34" s="17"/>
      <c r="I34" s="17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9"/>
      <c r="U34" s="31"/>
      <c r="V34" s="31"/>
      <c r="W34" s="31"/>
      <c r="X34" s="31"/>
      <c r="Y34" s="31"/>
      <c r="Z34" s="31"/>
      <c r="AA34" s="31"/>
      <c r="AB34" s="31"/>
      <c r="AC34" s="31"/>
    </row>
    <row r="35" spans="1:29" s="14" customFormat="1" x14ac:dyDescent="0.2">
      <c r="U35" s="31"/>
      <c r="V35" s="31"/>
      <c r="W35" s="31"/>
      <c r="X35" s="31" t="s">
        <v>236</v>
      </c>
      <c r="Y35" s="51">
        <f>T33-Y33</f>
        <v>0</v>
      </c>
      <c r="Z35" s="51">
        <f>H33-Z33</f>
        <v>0</v>
      </c>
      <c r="AA35" s="31"/>
      <c r="AB35" s="31"/>
      <c r="AC35" s="31"/>
    </row>
    <row r="36" spans="1:29" s="14" customFormat="1" x14ac:dyDescent="0.2">
      <c r="U36" s="31"/>
      <c r="V36" s="31"/>
      <c r="W36" s="31"/>
      <c r="X36" s="31"/>
      <c r="Y36" s="31"/>
      <c r="Z36" s="31"/>
      <c r="AA36" s="31"/>
      <c r="AB36" s="31"/>
      <c r="AC36" s="31"/>
    </row>
    <row r="37" spans="1:29" s="14" customFormat="1" ht="14.25" x14ac:dyDescent="0.2">
      <c r="A37" s="14" t="s">
        <v>126</v>
      </c>
      <c r="B37" s="14" t="s">
        <v>133</v>
      </c>
    </row>
    <row r="38" spans="1:29" s="14" customFormat="1" ht="14.25" x14ac:dyDescent="0.2"/>
    <row r="39" spans="1:29" s="14" customFormat="1" ht="14.25" x14ac:dyDescent="0.2">
      <c r="A39" s="79" t="s">
        <v>134</v>
      </c>
      <c r="B39" s="14" t="s">
        <v>135</v>
      </c>
    </row>
    <row r="40" spans="1:29" s="14" customFormat="1" ht="14.25" x14ac:dyDescent="0.2">
      <c r="B40" s="14" t="s">
        <v>130</v>
      </c>
    </row>
    <row r="41" spans="1:29" s="14" customFormat="1" ht="14.25" x14ac:dyDescent="0.2">
      <c r="B41" s="14" t="s">
        <v>129</v>
      </c>
    </row>
    <row r="42" spans="1:29" s="14" customFormat="1" ht="14.25" x14ac:dyDescent="0.2">
      <c r="B42" s="14" t="s">
        <v>132</v>
      </c>
    </row>
    <row r="43" spans="1:29" s="14" customFormat="1" ht="14.25" x14ac:dyDescent="0.2">
      <c r="B43" s="14" t="s">
        <v>131</v>
      </c>
    </row>
    <row r="44" spans="1:29" s="14" customFormat="1" ht="14.25" x14ac:dyDescent="0.2"/>
    <row r="45" spans="1:29" s="14" customFormat="1" ht="14.25" x14ac:dyDescent="0.2"/>
    <row r="46" spans="1:29" s="14" customFormat="1" ht="14.25" x14ac:dyDescent="0.2"/>
    <row r="47" spans="1:29" s="14" customFormat="1" ht="14.25" x14ac:dyDescent="0.2"/>
  </sheetData>
  <mergeCells count="5">
    <mergeCell ref="F1:H1"/>
    <mergeCell ref="A5:B5"/>
    <mergeCell ref="U9:AC9"/>
    <mergeCell ref="A2:D2"/>
    <mergeCell ref="A1:D1"/>
  </mergeCells>
  <dataValidations count="1">
    <dataValidation type="list" allowBlank="1" showInputMessage="1" showErrorMessage="1" sqref="C12:C32" xr:uid="{98676254-5034-4050-B565-38F83BE31B97}">
      <formula1>"MSA | LSM, OSA | M, BA | LT, MA | LM"</formula1>
    </dataValidation>
  </dataValidations>
  <pageMargins left="0.70866141732283472" right="0.70866141732283472" top="0.78740157480314965" bottom="0.78740157480314965" header="0.31496062992125984" footer="0.31496062992125984"/>
  <pageSetup paperSize="8" scale="53" orientation="landscape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8566E0F1-7AB9-462C-B914-B0D8F664E4AE}">
          <x14:formula1>
            <xm:f>LK_Cooperative!$A$2:$A$7</xm:f>
          </x14:formula1>
          <xm:sqref>A5:B5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A3A0-F114-46EE-92E0-0CCFC44A6E16}">
  <sheetPr>
    <pageSetUpPr fitToPage="1"/>
  </sheetPr>
  <dimension ref="A1:AC47"/>
  <sheetViews>
    <sheetView zoomScaleNormal="100" workbookViewId="0">
      <pane xSplit="2" topLeftCell="Q1" activePane="topRight" state="frozen"/>
      <selection activeCell="H66" sqref="H66"/>
      <selection pane="topRight" activeCell="H66" sqref="H66"/>
    </sheetView>
  </sheetViews>
  <sheetFormatPr baseColWidth="10" defaultColWidth="11.42578125" defaultRowHeight="15" x14ac:dyDescent="0.25"/>
  <cols>
    <col min="1" max="1" width="7.85546875" customWidth="1"/>
    <col min="2" max="2" width="50.85546875" customWidth="1"/>
    <col min="3" max="3" width="12.7109375" customWidth="1"/>
    <col min="4" max="4" width="16.7109375" customWidth="1"/>
    <col min="5" max="5" width="14.7109375" customWidth="1"/>
    <col min="6" max="6" width="18.7109375" customWidth="1"/>
    <col min="7" max="7" width="15.7109375" customWidth="1"/>
    <col min="8" max="8" width="28.7109375" customWidth="1"/>
    <col min="9" max="9" width="10.7109375" customWidth="1"/>
    <col min="10" max="10" width="28.7109375" customWidth="1"/>
    <col min="11" max="11" width="10.7109375" customWidth="1"/>
    <col min="12" max="12" width="28.7109375" customWidth="1"/>
    <col min="13" max="13" width="10.7109375" customWidth="1"/>
    <col min="14" max="14" width="28.7109375" customWidth="1"/>
    <col min="15" max="15" width="10.7109375" customWidth="1"/>
    <col min="16" max="16" width="28.7109375" customWidth="1"/>
    <col min="17" max="17" width="10.7109375" customWidth="1"/>
    <col min="18" max="18" width="32.5703125" bestFit="1" customWidth="1"/>
    <col min="19" max="19" width="10.7109375" customWidth="1"/>
    <col min="20" max="20" width="18.7109375" customWidth="1"/>
    <col min="21" max="21" width="20.7109375" customWidth="1"/>
    <col min="22" max="22" width="14.7109375" customWidth="1"/>
    <col min="23" max="23" width="10.7109375" customWidth="1"/>
    <col min="24" max="26" width="14.7109375" customWidth="1"/>
    <col min="27" max="29" width="10.7109375" customWidth="1"/>
  </cols>
  <sheetData>
    <row r="1" spans="1:29" ht="18" x14ac:dyDescent="0.25">
      <c r="A1" s="223" t="s">
        <v>307</v>
      </c>
      <c r="B1" s="223"/>
      <c r="C1" s="223"/>
      <c r="D1" s="223"/>
      <c r="E1" s="6"/>
      <c r="F1" s="234" t="s">
        <v>216</v>
      </c>
      <c r="G1" s="234"/>
      <c r="H1" s="234"/>
    </row>
    <row r="2" spans="1:29" ht="18" x14ac:dyDescent="0.25">
      <c r="A2" s="235" t="s">
        <v>295</v>
      </c>
      <c r="B2" s="235"/>
      <c r="C2" s="235"/>
      <c r="D2" s="235"/>
      <c r="E2" s="6"/>
      <c r="F2" s="6"/>
    </row>
    <row r="3" spans="1:29" ht="15.75" x14ac:dyDescent="0.25">
      <c r="A3" s="27"/>
      <c r="B3" s="27"/>
      <c r="C3" s="27"/>
      <c r="D3" s="27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9" ht="15.75" x14ac:dyDescent="0.25">
      <c r="A4" s="24" t="s">
        <v>0</v>
      </c>
      <c r="B4" s="24"/>
      <c r="C4" s="24"/>
      <c r="D4" s="24"/>
      <c r="E4" s="5"/>
      <c r="F4" s="23"/>
      <c r="G4" s="5"/>
      <c r="H4" s="23"/>
      <c r="I4" s="23"/>
      <c r="J4" s="5"/>
      <c r="K4" s="5"/>
      <c r="L4" s="5"/>
      <c r="M4" s="5"/>
      <c r="N4" s="23"/>
      <c r="O4" s="23"/>
      <c r="P4" s="23"/>
      <c r="Q4" s="23"/>
      <c r="R4" s="23"/>
      <c r="S4" s="23"/>
      <c r="T4" s="23"/>
      <c r="U4" s="23"/>
    </row>
    <row r="5" spans="1:29" ht="15.75" x14ac:dyDescent="0.25">
      <c r="A5" s="241">
        <f>riepilogo!$A$5</f>
        <v>0</v>
      </c>
      <c r="B5" s="241"/>
      <c r="C5" s="225"/>
      <c r="D5" s="225"/>
      <c r="E5" s="21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9" ht="15.75" x14ac:dyDescent="0.25">
      <c r="A6" s="27"/>
      <c r="B6" s="27"/>
      <c r="C6" s="27"/>
      <c r="D6" s="27"/>
      <c r="E6" s="21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9" ht="15.75" x14ac:dyDescent="0.25">
      <c r="A7" s="27"/>
      <c r="B7" s="27"/>
      <c r="C7" s="27"/>
      <c r="D7" s="27"/>
      <c r="E7" s="21"/>
      <c r="F7" s="26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9" ht="15.75" x14ac:dyDescent="0.25">
      <c r="A8" s="24" t="s">
        <v>1</v>
      </c>
      <c r="B8" s="24" t="s">
        <v>2</v>
      </c>
      <c r="C8" s="24"/>
      <c r="D8" s="24"/>
      <c r="E8" s="3"/>
      <c r="F8" s="4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9" ht="79.5" customHeight="1" x14ac:dyDescent="0.25">
      <c r="A9" s="27"/>
      <c r="B9" s="28"/>
      <c r="C9" s="75" t="s">
        <v>163</v>
      </c>
      <c r="D9" s="75" t="s">
        <v>165</v>
      </c>
      <c r="E9" s="29" t="s">
        <v>166</v>
      </c>
      <c r="F9" s="29" t="s">
        <v>168</v>
      </c>
      <c r="G9" s="30" t="s">
        <v>170</v>
      </c>
      <c r="H9" s="30" t="s">
        <v>148</v>
      </c>
      <c r="I9" s="30"/>
      <c r="J9" s="29" t="s">
        <v>205</v>
      </c>
      <c r="K9" s="29"/>
      <c r="L9" s="29" t="s">
        <v>152</v>
      </c>
      <c r="M9" s="29"/>
      <c r="N9" s="30" t="s">
        <v>214</v>
      </c>
      <c r="O9" s="30"/>
      <c r="P9" s="29" t="s">
        <v>204</v>
      </c>
      <c r="Q9" s="29"/>
      <c r="R9" s="30" t="s">
        <v>238</v>
      </c>
      <c r="S9" s="30"/>
      <c r="T9" s="29" t="s">
        <v>160</v>
      </c>
      <c r="U9" s="244" t="s">
        <v>162</v>
      </c>
      <c r="V9" s="244"/>
      <c r="W9" s="244"/>
      <c r="X9" s="244"/>
      <c r="Y9" s="244"/>
      <c r="Z9" s="244"/>
      <c r="AA9" s="244"/>
      <c r="AB9" s="244"/>
      <c r="AC9" s="244"/>
    </row>
    <row r="10" spans="1:29" ht="79.5" customHeight="1" x14ac:dyDescent="0.25">
      <c r="A10" s="27"/>
      <c r="B10" s="28"/>
      <c r="C10" s="75" t="s">
        <v>164</v>
      </c>
      <c r="D10" s="75" t="s">
        <v>172</v>
      </c>
      <c r="E10" s="29" t="s">
        <v>167</v>
      </c>
      <c r="F10" s="29" t="s">
        <v>169</v>
      </c>
      <c r="G10" s="30" t="s">
        <v>171</v>
      </c>
      <c r="H10" s="30" t="s">
        <v>208</v>
      </c>
      <c r="I10" s="30"/>
      <c r="J10" s="29" t="s">
        <v>209</v>
      </c>
      <c r="K10" s="29"/>
      <c r="L10" s="29" t="s">
        <v>210</v>
      </c>
      <c r="M10" s="29"/>
      <c r="N10" s="30" t="s">
        <v>211</v>
      </c>
      <c r="O10" s="30"/>
      <c r="P10" s="29" t="s">
        <v>212</v>
      </c>
      <c r="Q10" s="29"/>
      <c r="R10" s="30" t="s">
        <v>239</v>
      </c>
      <c r="S10" s="30"/>
      <c r="T10" s="29" t="s">
        <v>159</v>
      </c>
      <c r="U10" s="145" t="s">
        <v>229</v>
      </c>
      <c r="V10" s="146" t="s">
        <v>235</v>
      </c>
      <c r="W10" s="145" t="s">
        <v>308</v>
      </c>
      <c r="X10" s="145" t="s">
        <v>230</v>
      </c>
      <c r="Y10" s="145" t="s">
        <v>234</v>
      </c>
      <c r="Z10" s="145" t="s">
        <v>231</v>
      </c>
      <c r="AA10" s="145" t="s">
        <v>232</v>
      </c>
      <c r="AB10" s="145"/>
      <c r="AC10" s="145" t="s">
        <v>233</v>
      </c>
    </row>
    <row r="11" spans="1:29" ht="15.75" x14ac:dyDescent="0.25">
      <c r="A11" s="27" t="s">
        <v>60</v>
      </c>
      <c r="B11" s="38" t="s">
        <v>58</v>
      </c>
      <c r="C11" s="75"/>
      <c r="D11" s="75"/>
      <c r="E11" s="29"/>
      <c r="F11" s="29"/>
      <c r="G11" s="30"/>
      <c r="H11" s="30" t="s">
        <v>147</v>
      </c>
      <c r="I11" s="30"/>
      <c r="J11" s="30" t="s">
        <v>147</v>
      </c>
      <c r="K11" s="30"/>
      <c r="L11" s="30" t="s">
        <v>147</v>
      </c>
      <c r="M11" s="30"/>
      <c r="N11" s="30" t="s">
        <v>147</v>
      </c>
      <c r="O11" s="30"/>
      <c r="P11" s="30" t="s">
        <v>147</v>
      </c>
      <c r="Q11" s="30"/>
      <c r="R11" s="30" t="s">
        <v>147</v>
      </c>
      <c r="S11" s="30"/>
      <c r="T11" s="30" t="s">
        <v>147</v>
      </c>
      <c r="U11" s="30"/>
      <c r="V11" s="31"/>
      <c r="W11" s="31"/>
      <c r="X11" s="31"/>
      <c r="Y11" s="31"/>
      <c r="Z11" s="31"/>
      <c r="AA11" s="31"/>
      <c r="AB11" s="31"/>
      <c r="AC11" s="31"/>
    </row>
    <row r="12" spans="1:29" ht="15.75" x14ac:dyDescent="0.25">
      <c r="C12" s="28"/>
      <c r="D12" s="28"/>
      <c r="E12" s="31"/>
      <c r="F12" s="31"/>
      <c r="G12" s="33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31"/>
      <c r="V12" s="31"/>
      <c r="W12" s="31"/>
      <c r="X12" s="31"/>
      <c r="Y12" s="31"/>
      <c r="Z12" s="31"/>
      <c r="AA12" s="31"/>
      <c r="AB12" s="31"/>
      <c r="AC12" s="31"/>
    </row>
    <row r="13" spans="1:29" ht="15.75" x14ac:dyDescent="0.25">
      <c r="A13" s="32">
        <v>1</v>
      </c>
      <c r="B13" s="27">
        <f>'personale amministrativo'!B13</f>
        <v>0</v>
      </c>
      <c r="C13" s="118">
        <f>'personale amministrativo'!C13</f>
        <v>0</v>
      </c>
      <c r="D13" s="118">
        <f>'personale amministrativo'!D13</f>
        <v>0</v>
      </c>
      <c r="E13" s="119">
        <f>'personale amministrativo'!E13</f>
        <v>0</v>
      </c>
      <c r="F13" s="119" t="str">
        <f>IF(ISBLANK('personale amministrativo'!F13),"",'personale amministrativo'!F13)</f>
        <v/>
      </c>
      <c r="G13" s="120">
        <f>'personale amministrativo'!G13</f>
        <v>0</v>
      </c>
      <c r="H13" s="121">
        <f>'personale amministrativo'!H13</f>
        <v>0</v>
      </c>
      <c r="I13" s="131">
        <f>IFERROR(H13/T13,0)</f>
        <v>0</v>
      </c>
      <c r="J13" s="121">
        <f>'personale amministrativo'!I13</f>
        <v>0</v>
      </c>
      <c r="K13" s="131">
        <f>IFERROR(J13/T13,0)</f>
        <v>0</v>
      </c>
      <c r="L13" s="121">
        <f>'personale amministrativo'!J13</f>
        <v>0</v>
      </c>
      <c r="M13" s="131">
        <f>IFERROR(L13/T13,0)</f>
        <v>0</v>
      </c>
      <c r="N13" s="121">
        <f>'personale amministrativo'!K13</f>
        <v>0</v>
      </c>
      <c r="O13" s="131">
        <f>IFERROR(N13/T13,0)</f>
        <v>0</v>
      </c>
      <c r="P13" s="122">
        <f>'personale amministrativo'!L13</f>
        <v>0</v>
      </c>
      <c r="Q13" s="131">
        <f>IFERROR(P13/T13,0)</f>
        <v>0</v>
      </c>
      <c r="R13" s="122">
        <f>'personale amministrativo'!M13</f>
        <v>0</v>
      </c>
      <c r="S13" s="131">
        <f>IFERROR(R13/T13,0)</f>
        <v>0</v>
      </c>
      <c r="T13" s="105">
        <f>H13+J13+L13+N13+P13+R13</f>
        <v>0</v>
      </c>
      <c r="U13" s="34"/>
      <c r="V13" s="51"/>
      <c r="W13" s="31">
        <f>_xlfn.DAYS(AC13,AA13)</f>
        <v>365</v>
      </c>
      <c r="X13" s="51">
        <f>(V13/365*W13/38*G13)</f>
        <v>0</v>
      </c>
      <c r="Y13" s="51">
        <f>MIN(T13,X13)</f>
        <v>0</v>
      </c>
      <c r="Z13" s="51">
        <f>Y13*I13</f>
        <v>0</v>
      </c>
      <c r="AA13" s="213">
        <f>IF(E13&lt;LK_Cooperative!$B$23,LK_Cooperative!$B$23,E13)</f>
        <v>44927</v>
      </c>
      <c r="AB13" s="213" t="str">
        <f>IF(ISBLANK(F13),LK_Cooperative!$C$23,F13)</f>
        <v/>
      </c>
      <c r="AC13" s="213">
        <f>IF(AB13&gt;LK_Cooperative!$C$23,LK_Cooperative!$C$23+1,AB13+1)</f>
        <v>45292</v>
      </c>
    </row>
    <row r="14" spans="1:29" ht="15.75" x14ac:dyDescent="0.25">
      <c r="A14" s="32">
        <v>2</v>
      </c>
      <c r="B14" s="27">
        <f>'personale amministrativo'!B14</f>
        <v>0</v>
      </c>
      <c r="C14" s="118">
        <f>'personale amministrativo'!C14</f>
        <v>0</v>
      </c>
      <c r="D14" s="118">
        <f>'personale amministrativo'!D14</f>
        <v>0</v>
      </c>
      <c r="E14" s="119">
        <f>'personale amministrativo'!E14</f>
        <v>0</v>
      </c>
      <c r="F14" s="119" t="str">
        <f>IF(ISBLANK('personale amministrativo'!F14),"",'personale amministrativo'!F14)</f>
        <v/>
      </c>
      <c r="G14" s="120">
        <f>'personale amministrativo'!G14</f>
        <v>0</v>
      </c>
      <c r="H14" s="121">
        <f>'personale amministrativo'!H14</f>
        <v>0</v>
      </c>
      <c r="I14" s="131">
        <f t="shared" ref="I14:I32" si="0">IFERROR(H14/T14,0)</f>
        <v>0</v>
      </c>
      <c r="J14" s="121">
        <f>'personale amministrativo'!I14</f>
        <v>0</v>
      </c>
      <c r="K14" s="131">
        <f t="shared" ref="K14:K32" si="1">IFERROR(J14/T14,0)</f>
        <v>0</v>
      </c>
      <c r="L14" s="121">
        <f>'personale amministrativo'!J14</f>
        <v>0</v>
      </c>
      <c r="M14" s="131">
        <f t="shared" ref="M14:M32" si="2">IFERROR(L14/T14,0)</f>
        <v>0</v>
      </c>
      <c r="N14" s="121">
        <f>'personale amministrativo'!K14</f>
        <v>0</v>
      </c>
      <c r="O14" s="131">
        <f t="shared" ref="O14:O32" si="3">IFERROR(N14/T14,0)</f>
        <v>0</v>
      </c>
      <c r="P14" s="122">
        <f>'personale amministrativo'!L14</f>
        <v>0</v>
      </c>
      <c r="Q14" s="131">
        <f t="shared" ref="Q14:Q32" si="4">IFERROR(P14/T14,0)</f>
        <v>0</v>
      </c>
      <c r="R14" s="122">
        <f>'personale amministrativo'!M14</f>
        <v>0</v>
      </c>
      <c r="S14" s="131">
        <f t="shared" ref="S14:S32" si="5">IFERROR(R14/T14,0)</f>
        <v>0</v>
      </c>
      <c r="T14" s="105">
        <f t="shared" ref="T14:T32" si="6">H14+J14+L14+N14+P14+R14</f>
        <v>0</v>
      </c>
      <c r="U14" s="31"/>
      <c r="V14" s="51"/>
      <c r="W14" s="31">
        <f t="shared" ref="W14:W32" si="7">_xlfn.DAYS(AC14,AA14)</f>
        <v>365</v>
      </c>
      <c r="X14" s="51">
        <f t="shared" ref="X14:X32" si="8">(V14/365*W14/38*G14)</f>
        <v>0</v>
      </c>
      <c r="Y14" s="51">
        <f t="shared" ref="Y14:Y32" si="9">MIN(T14,X14)</f>
        <v>0</v>
      </c>
      <c r="Z14" s="51">
        <f t="shared" ref="Z14:Z32" si="10">Y14*I14</f>
        <v>0</v>
      </c>
      <c r="AA14" s="213">
        <f>IF(E14&lt;LK_Cooperative!$B$23,LK_Cooperative!$B$23,E14)</f>
        <v>44927</v>
      </c>
      <c r="AB14" s="213" t="str">
        <f>IF(ISBLANK(F14),LK_Cooperative!$C$23,F14)</f>
        <v/>
      </c>
      <c r="AC14" s="213">
        <f>IF(AB14&gt;LK_Cooperative!$C$23,LK_Cooperative!$C$23+1,AB14+1)</f>
        <v>45292</v>
      </c>
    </row>
    <row r="15" spans="1:29" ht="15.75" x14ac:dyDescent="0.25">
      <c r="A15" s="32">
        <v>3</v>
      </c>
      <c r="B15" s="27">
        <f>'personale amministrativo'!B15</f>
        <v>0</v>
      </c>
      <c r="C15" s="118">
        <f>'personale amministrativo'!C15</f>
        <v>0</v>
      </c>
      <c r="D15" s="118">
        <f>'personale amministrativo'!D15</f>
        <v>0</v>
      </c>
      <c r="E15" s="119">
        <f>'personale amministrativo'!E15</f>
        <v>0</v>
      </c>
      <c r="F15" s="119" t="str">
        <f>IF(ISBLANK('personale amministrativo'!F15),"",'personale amministrativo'!F15)</f>
        <v/>
      </c>
      <c r="G15" s="120">
        <f>'personale amministrativo'!G15</f>
        <v>0</v>
      </c>
      <c r="H15" s="121">
        <f>'personale amministrativo'!H15</f>
        <v>0</v>
      </c>
      <c r="I15" s="131">
        <f t="shared" si="0"/>
        <v>0</v>
      </c>
      <c r="J15" s="121">
        <f>'personale amministrativo'!I15</f>
        <v>0</v>
      </c>
      <c r="K15" s="131">
        <f t="shared" si="1"/>
        <v>0</v>
      </c>
      <c r="L15" s="121">
        <f>'personale amministrativo'!J15</f>
        <v>0</v>
      </c>
      <c r="M15" s="131">
        <f t="shared" si="2"/>
        <v>0</v>
      </c>
      <c r="N15" s="121">
        <f>'personale amministrativo'!K15</f>
        <v>0</v>
      </c>
      <c r="O15" s="131">
        <f t="shared" si="3"/>
        <v>0</v>
      </c>
      <c r="P15" s="122">
        <f>'personale amministrativo'!L15</f>
        <v>0</v>
      </c>
      <c r="Q15" s="131">
        <f t="shared" si="4"/>
        <v>0</v>
      </c>
      <c r="R15" s="122">
        <f>'personale amministrativo'!M15</f>
        <v>0</v>
      </c>
      <c r="S15" s="131">
        <f t="shared" si="5"/>
        <v>0</v>
      </c>
      <c r="T15" s="105">
        <f t="shared" si="6"/>
        <v>0</v>
      </c>
      <c r="U15" s="31"/>
      <c r="V15" s="51"/>
      <c r="W15" s="31">
        <f t="shared" si="7"/>
        <v>365</v>
      </c>
      <c r="X15" s="51">
        <f t="shared" si="8"/>
        <v>0</v>
      </c>
      <c r="Y15" s="51">
        <f t="shared" si="9"/>
        <v>0</v>
      </c>
      <c r="Z15" s="51">
        <f t="shared" si="10"/>
        <v>0</v>
      </c>
      <c r="AA15" s="213">
        <f>IF(E15&lt;LK_Cooperative!$B$23,LK_Cooperative!$B$23,E15)</f>
        <v>44927</v>
      </c>
      <c r="AB15" s="213" t="str">
        <f>IF(ISBLANK(F15),LK_Cooperative!$C$23,F15)</f>
        <v/>
      </c>
      <c r="AC15" s="213">
        <f>IF(AB15&gt;LK_Cooperative!$C$23,LK_Cooperative!$C$23+1,AB15+1)</f>
        <v>45292</v>
      </c>
    </row>
    <row r="16" spans="1:29" ht="15.75" x14ac:dyDescent="0.25">
      <c r="A16" s="32">
        <v>4</v>
      </c>
      <c r="B16" s="27">
        <f>'personale amministrativo'!B16</f>
        <v>0</v>
      </c>
      <c r="C16" s="118">
        <f>'personale amministrativo'!C16</f>
        <v>0</v>
      </c>
      <c r="D16" s="118">
        <f>'personale amministrativo'!D16</f>
        <v>0</v>
      </c>
      <c r="E16" s="119">
        <f>'personale amministrativo'!E16</f>
        <v>0</v>
      </c>
      <c r="F16" s="119" t="str">
        <f>IF(ISBLANK('personale amministrativo'!F16),"",'personale amministrativo'!F16)</f>
        <v/>
      </c>
      <c r="G16" s="120">
        <f>'personale amministrativo'!G16</f>
        <v>0</v>
      </c>
      <c r="H16" s="121">
        <f>'personale amministrativo'!H16</f>
        <v>0</v>
      </c>
      <c r="I16" s="131">
        <f t="shared" si="0"/>
        <v>0</v>
      </c>
      <c r="J16" s="121">
        <f>'personale amministrativo'!I16</f>
        <v>0</v>
      </c>
      <c r="K16" s="131">
        <f t="shared" si="1"/>
        <v>0</v>
      </c>
      <c r="L16" s="121">
        <f>'personale amministrativo'!J16</f>
        <v>0</v>
      </c>
      <c r="M16" s="131">
        <f t="shared" si="2"/>
        <v>0</v>
      </c>
      <c r="N16" s="121">
        <f>'personale amministrativo'!K16</f>
        <v>0</v>
      </c>
      <c r="O16" s="131">
        <f t="shared" si="3"/>
        <v>0</v>
      </c>
      <c r="P16" s="122">
        <f>'personale amministrativo'!L16</f>
        <v>0</v>
      </c>
      <c r="Q16" s="131">
        <f t="shared" si="4"/>
        <v>0</v>
      </c>
      <c r="R16" s="122">
        <f>'personale amministrativo'!M16</f>
        <v>0</v>
      </c>
      <c r="S16" s="131">
        <f t="shared" si="5"/>
        <v>0</v>
      </c>
      <c r="T16" s="105">
        <f t="shared" si="6"/>
        <v>0</v>
      </c>
      <c r="U16" s="31"/>
      <c r="V16" s="51"/>
      <c r="W16" s="31">
        <f t="shared" si="7"/>
        <v>365</v>
      </c>
      <c r="X16" s="51">
        <f t="shared" si="8"/>
        <v>0</v>
      </c>
      <c r="Y16" s="51">
        <f t="shared" si="9"/>
        <v>0</v>
      </c>
      <c r="Z16" s="51">
        <f t="shared" si="10"/>
        <v>0</v>
      </c>
      <c r="AA16" s="213">
        <f>IF(E16&lt;LK_Cooperative!$B$23,LK_Cooperative!$B$23,E16)</f>
        <v>44927</v>
      </c>
      <c r="AB16" s="213" t="str">
        <f>IF(ISBLANK(F16),LK_Cooperative!$C$23,F16)</f>
        <v/>
      </c>
      <c r="AC16" s="213">
        <f>IF(AB16&gt;LK_Cooperative!$C$23,LK_Cooperative!$C$23+1,AB16+1)</f>
        <v>45292</v>
      </c>
    </row>
    <row r="17" spans="1:29" ht="15.75" x14ac:dyDescent="0.25">
      <c r="A17" s="32">
        <v>5</v>
      </c>
      <c r="B17" s="27">
        <f>'personale amministrativo'!B17</f>
        <v>0</v>
      </c>
      <c r="C17" s="118">
        <f>'personale amministrativo'!C17</f>
        <v>0</v>
      </c>
      <c r="D17" s="118">
        <f>'personale amministrativo'!D17</f>
        <v>0</v>
      </c>
      <c r="E17" s="119">
        <f>'personale amministrativo'!E17</f>
        <v>0</v>
      </c>
      <c r="F17" s="119" t="str">
        <f>IF(ISBLANK('personale amministrativo'!F17),"",'personale amministrativo'!F17)</f>
        <v/>
      </c>
      <c r="G17" s="120">
        <f>'personale amministrativo'!G17</f>
        <v>0</v>
      </c>
      <c r="H17" s="121">
        <f>'personale amministrativo'!H17</f>
        <v>0</v>
      </c>
      <c r="I17" s="131">
        <f t="shared" si="0"/>
        <v>0</v>
      </c>
      <c r="J17" s="121">
        <f>'personale amministrativo'!I17</f>
        <v>0</v>
      </c>
      <c r="K17" s="131">
        <f t="shared" si="1"/>
        <v>0</v>
      </c>
      <c r="L17" s="121">
        <f>'personale amministrativo'!J17</f>
        <v>0</v>
      </c>
      <c r="M17" s="131">
        <f t="shared" si="2"/>
        <v>0</v>
      </c>
      <c r="N17" s="121">
        <f>'personale amministrativo'!K17</f>
        <v>0</v>
      </c>
      <c r="O17" s="131">
        <f t="shared" si="3"/>
        <v>0</v>
      </c>
      <c r="P17" s="122">
        <f>'personale amministrativo'!L17</f>
        <v>0</v>
      </c>
      <c r="Q17" s="131">
        <f t="shared" si="4"/>
        <v>0</v>
      </c>
      <c r="R17" s="122">
        <f>'personale amministrativo'!M17</f>
        <v>0</v>
      </c>
      <c r="S17" s="131">
        <f t="shared" si="5"/>
        <v>0</v>
      </c>
      <c r="T17" s="105">
        <f t="shared" si="6"/>
        <v>0</v>
      </c>
      <c r="U17" s="31"/>
      <c r="V17" s="51"/>
      <c r="W17" s="31">
        <f t="shared" si="7"/>
        <v>365</v>
      </c>
      <c r="X17" s="51">
        <f t="shared" si="8"/>
        <v>0</v>
      </c>
      <c r="Y17" s="51">
        <f t="shared" si="9"/>
        <v>0</v>
      </c>
      <c r="Z17" s="51">
        <f t="shared" si="10"/>
        <v>0</v>
      </c>
      <c r="AA17" s="213">
        <f>IF(E17&lt;LK_Cooperative!$B$23,LK_Cooperative!$B$23,E17)</f>
        <v>44927</v>
      </c>
      <c r="AB17" s="213" t="str">
        <f>IF(ISBLANK(F17),LK_Cooperative!$C$23,F17)</f>
        <v/>
      </c>
      <c r="AC17" s="213">
        <f>IF(AB17&gt;LK_Cooperative!$C$23,LK_Cooperative!$C$23+1,AB17+1)</f>
        <v>45292</v>
      </c>
    </row>
    <row r="18" spans="1:29" ht="15.75" x14ac:dyDescent="0.25">
      <c r="A18" s="32">
        <v>6</v>
      </c>
      <c r="B18" s="27">
        <f>'personale amministrativo'!B18</f>
        <v>0</v>
      </c>
      <c r="C18" s="118">
        <f>'personale amministrativo'!C18</f>
        <v>0</v>
      </c>
      <c r="D18" s="118">
        <f>'personale amministrativo'!D18</f>
        <v>0</v>
      </c>
      <c r="E18" s="119">
        <f>'personale amministrativo'!E18</f>
        <v>0</v>
      </c>
      <c r="F18" s="119" t="str">
        <f>IF(ISBLANK('personale amministrativo'!F18),"",'personale amministrativo'!F18)</f>
        <v/>
      </c>
      <c r="G18" s="120">
        <f>'personale amministrativo'!G18</f>
        <v>0</v>
      </c>
      <c r="H18" s="121">
        <f>'personale amministrativo'!H18</f>
        <v>0</v>
      </c>
      <c r="I18" s="131">
        <f t="shared" si="0"/>
        <v>0</v>
      </c>
      <c r="J18" s="121">
        <f>'personale amministrativo'!I18</f>
        <v>0</v>
      </c>
      <c r="K18" s="131">
        <f t="shared" si="1"/>
        <v>0</v>
      </c>
      <c r="L18" s="121">
        <f>'personale amministrativo'!J18</f>
        <v>0</v>
      </c>
      <c r="M18" s="131">
        <f t="shared" si="2"/>
        <v>0</v>
      </c>
      <c r="N18" s="121">
        <f>'personale amministrativo'!K18</f>
        <v>0</v>
      </c>
      <c r="O18" s="131">
        <f t="shared" si="3"/>
        <v>0</v>
      </c>
      <c r="P18" s="122">
        <f>'personale amministrativo'!L18</f>
        <v>0</v>
      </c>
      <c r="Q18" s="131">
        <f t="shared" si="4"/>
        <v>0</v>
      </c>
      <c r="R18" s="122">
        <f>'personale amministrativo'!M18</f>
        <v>0</v>
      </c>
      <c r="S18" s="131">
        <f t="shared" si="5"/>
        <v>0</v>
      </c>
      <c r="T18" s="105">
        <f t="shared" si="6"/>
        <v>0</v>
      </c>
      <c r="U18" s="31"/>
      <c r="V18" s="51"/>
      <c r="W18" s="31">
        <f t="shared" si="7"/>
        <v>365</v>
      </c>
      <c r="X18" s="51">
        <f t="shared" si="8"/>
        <v>0</v>
      </c>
      <c r="Y18" s="51">
        <f t="shared" si="9"/>
        <v>0</v>
      </c>
      <c r="Z18" s="51">
        <f t="shared" si="10"/>
        <v>0</v>
      </c>
      <c r="AA18" s="213">
        <f>IF(E18&lt;LK_Cooperative!$B$23,LK_Cooperative!$B$23,E18)</f>
        <v>44927</v>
      </c>
      <c r="AB18" s="213" t="str">
        <f>IF(ISBLANK(F18),LK_Cooperative!$C$23,F18)</f>
        <v/>
      </c>
      <c r="AC18" s="213">
        <f>IF(AB18&gt;LK_Cooperative!$C$23,LK_Cooperative!$C$23+1,AB18+1)</f>
        <v>45292</v>
      </c>
    </row>
    <row r="19" spans="1:29" ht="15.75" x14ac:dyDescent="0.25">
      <c r="A19" s="32">
        <v>7</v>
      </c>
      <c r="B19" s="27">
        <f>'personale amministrativo'!B19</f>
        <v>0</v>
      </c>
      <c r="C19" s="118">
        <f>'personale amministrativo'!C19</f>
        <v>0</v>
      </c>
      <c r="D19" s="118">
        <f>'personale amministrativo'!D19</f>
        <v>0</v>
      </c>
      <c r="E19" s="119">
        <f>'personale amministrativo'!E19</f>
        <v>0</v>
      </c>
      <c r="F19" s="119" t="str">
        <f>IF(ISBLANK('personale amministrativo'!F19),"",'personale amministrativo'!F19)</f>
        <v/>
      </c>
      <c r="G19" s="120">
        <f>'personale amministrativo'!G19</f>
        <v>0</v>
      </c>
      <c r="H19" s="121">
        <f>'personale amministrativo'!H19</f>
        <v>0</v>
      </c>
      <c r="I19" s="131">
        <f t="shared" si="0"/>
        <v>0</v>
      </c>
      <c r="J19" s="121">
        <f>'personale amministrativo'!I19</f>
        <v>0</v>
      </c>
      <c r="K19" s="131">
        <f t="shared" si="1"/>
        <v>0</v>
      </c>
      <c r="L19" s="121">
        <f>'personale amministrativo'!J19</f>
        <v>0</v>
      </c>
      <c r="M19" s="131">
        <f t="shared" si="2"/>
        <v>0</v>
      </c>
      <c r="N19" s="121">
        <f>'personale amministrativo'!K19</f>
        <v>0</v>
      </c>
      <c r="O19" s="131">
        <f t="shared" si="3"/>
        <v>0</v>
      </c>
      <c r="P19" s="122">
        <f>'personale amministrativo'!L19</f>
        <v>0</v>
      </c>
      <c r="Q19" s="131">
        <f t="shared" si="4"/>
        <v>0</v>
      </c>
      <c r="R19" s="122">
        <f>'personale amministrativo'!M19</f>
        <v>0</v>
      </c>
      <c r="S19" s="131">
        <f t="shared" si="5"/>
        <v>0</v>
      </c>
      <c r="T19" s="105">
        <f t="shared" si="6"/>
        <v>0</v>
      </c>
      <c r="U19" s="31"/>
      <c r="V19" s="51"/>
      <c r="W19" s="31">
        <f t="shared" si="7"/>
        <v>365</v>
      </c>
      <c r="X19" s="51">
        <f t="shared" si="8"/>
        <v>0</v>
      </c>
      <c r="Y19" s="51">
        <f t="shared" si="9"/>
        <v>0</v>
      </c>
      <c r="Z19" s="51">
        <f t="shared" si="10"/>
        <v>0</v>
      </c>
      <c r="AA19" s="213">
        <f>IF(E19&lt;LK_Cooperative!$B$23,LK_Cooperative!$B$23,E19)</f>
        <v>44927</v>
      </c>
      <c r="AB19" s="213" t="str">
        <f>IF(ISBLANK(F19),LK_Cooperative!$C$23,F19)</f>
        <v/>
      </c>
      <c r="AC19" s="213">
        <f>IF(AB19&gt;LK_Cooperative!$C$23,LK_Cooperative!$C$23+1,AB19+1)</f>
        <v>45292</v>
      </c>
    </row>
    <row r="20" spans="1:29" ht="15.75" x14ac:dyDescent="0.25">
      <c r="A20" s="32">
        <v>8</v>
      </c>
      <c r="B20" s="27">
        <f>'personale amministrativo'!B20</f>
        <v>0</v>
      </c>
      <c r="C20" s="118">
        <f>'personale amministrativo'!C20</f>
        <v>0</v>
      </c>
      <c r="D20" s="118">
        <f>'personale amministrativo'!D20</f>
        <v>0</v>
      </c>
      <c r="E20" s="119">
        <f>'personale amministrativo'!E20</f>
        <v>0</v>
      </c>
      <c r="F20" s="119" t="str">
        <f>IF(ISBLANK('personale amministrativo'!F20),"",'personale amministrativo'!F20)</f>
        <v/>
      </c>
      <c r="G20" s="120">
        <f>'personale amministrativo'!G20</f>
        <v>0</v>
      </c>
      <c r="H20" s="121">
        <f>'personale amministrativo'!H20</f>
        <v>0</v>
      </c>
      <c r="I20" s="131">
        <f t="shared" si="0"/>
        <v>0</v>
      </c>
      <c r="J20" s="121">
        <f>'personale amministrativo'!I20</f>
        <v>0</v>
      </c>
      <c r="K20" s="131">
        <f t="shared" si="1"/>
        <v>0</v>
      </c>
      <c r="L20" s="121">
        <f>'personale amministrativo'!J20</f>
        <v>0</v>
      </c>
      <c r="M20" s="131">
        <f t="shared" si="2"/>
        <v>0</v>
      </c>
      <c r="N20" s="121">
        <f>'personale amministrativo'!K20</f>
        <v>0</v>
      </c>
      <c r="O20" s="131">
        <f t="shared" si="3"/>
        <v>0</v>
      </c>
      <c r="P20" s="122">
        <f>'personale amministrativo'!L20</f>
        <v>0</v>
      </c>
      <c r="Q20" s="131">
        <f t="shared" si="4"/>
        <v>0</v>
      </c>
      <c r="R20" s="122">
        <f>'personale amministrativo'!M20</f>
        <v>0</v>
      </c>
      <c r="S20" s="131">
        <f t="shared" si="5"/>
        <v>0</v>
      </c>
      <c r="T20" s="105">
        <f t="shared" si="6"/>
        <v>0</v>
      </c>
      <c r="U20" s="31"/>
      <c r="V20" s="51"/>
      <c r="W20" s="31">
        <f t="shared" si="7"/>
        <v>365</v>
      </c>
      <c r="X20" s="51">
        <f t="shared" si="8"/>
        <v>0</v>
      </c>
      <c r="Y20" s="51">
        <f t="shared" si="9"/>
        <v>0</v>
      </c>
      <c r="Z20" s="51">
        <f t="shared" si="10"/>
        <v>0</v>
      </c>
      <c r="AA20" s="213">
        <f>IF(E20&lt;LK_Cooperative!$B$23,LK_Cooperative!$B$23,E20)</f>
        <v>44927</v>
      </c>
      <c r="AB20" s="213" t="str">
        <f>IF(ISBLANK(F20),LK_Cooperative!$C$23,F20)</f>
        <v/>
      </c>
      <c r="AC20" s="213">
        <f>IF(AB20&gt;LK_Cooperative!$C$23,LK_Cooperative!$C$23+1,AB20+1)</f>
        <v>45292</v>
      </c>
    </row>
    <row r="21" spans="1:29" ht="15.75" x14ac:dyDescent="0.25">
      <c r="A21" s="32">
        <v>9</v>
      </c>
      <c r="B21" s="27">
        <f>'personale amministrativo'!B21</f>
        <v>0</v>
      </c>
      <c r="C21" s="118">
        <f>'personale amministrativo'!C21</f>
        <v>0</v>
      </c>
      <c r="D21" s="118">
        <f>'personale amministrativo'!D21</f>
        <v>0</v>
      </c>
      <c r="E21" s="119">
        <f>'personale amministrativo'!E21</f>
        <v>0</v>
      </c>
      <c r="F21" s="119" t="str">
        <f>IF(ISBLANK('personale amministrativo'!F21),"",'personale amministrativo'!F21)</f>
        <v/>
      </c>
      <c r="G21" s="120">
        <f>'personale amministrativo'!G21</f>
        <v>0</v>
      </c>
      <c r="H21" s="121">
        <f>'personale amministrativo'!H21</f>
        <v>0</v>
      </c>
      <c r="I21" s="131">
        <f t="shared" si="0"/>
        <v>0</v>
      </c>
      <c r="J21" s="121">
        <f>'personale amministrativo'!I21</f>
        <v>0</v>
      </c>
      <c r="K21" s="131">
        <f t="shared" si="1"/>
        <v>0</v>
      </c>
      <c r="L21" s="121">
        <f>'personale amministrativo'!J21</f>
        <v>0</v>
      </c>
      <c r="M21" s="131">
        <f t="shared" si="2"/>
        <v>0</v>
      </c>
      <c r="N21" s="121">
        <f>'personale amministrativo'!K21</f>
        <v>0</v>
      </c>
      <c r="O21" s="131">
        <f t="shared" si="3"/>
        <v>0</v>
      </c>
      <c r="P21" s="122">
        <f>'personale amministrativo'!L21</f>
        <v>0</v>
      </c>
      <c r="Q21" s="131">
        <f t="shared" si="4"/>
        <v>0</v>
      </c>
      <c r="R21" s="122">
        <f>'personale amministrativo'!M21</f>
        <v>0</v>
      </c>
      <c r="S21" s="131">
        <f t="shared" si="5"/>
        <v>0</v>
      </c>
      <c r="T21" s="105">
        <f t="shared" si="6"/>
        <v>0</v>
      </c>
      <c r="U21" s="31"/>
      <c r="V21" s="51"/>
      <c r="W21" s="31">
        <f t="shared" si="7"/>
        <v>365</v>
      </c>
      <c r="X21" s="51">
        <f t="shared" si="8"/>
        <v>0</v>
      </c>
      <c r="Y21" s="51">
        <f t="shared" si="9"/>
        <v>0</v>
      </c>
      <c r="Z21" s="51">
        <f t="shared" si="10"/>
        <v>0</v>
      </c>
      <c r="AA21" s="213">
        <f>IF(E21&lt;LK_Cooperative!$B$23,LK_Cooperative!$B$23,E21)</f>
        <v>44927</v>
      </c>
      <c r="AB21" s="213" t="str">
        <f>IF(ISBLANK(F21),LK_Cooperative!$C$23,F21)</f>
        <v/>
      </c>
      <c r="AC21" s="213">
        <f>IF(AB21&gt;LK_Cooperative!$C$23,LK_Cooperative!$C$23+1,AB21+1)</f>
        <v>45292</v>
      </c>
    </row>
    <row r="22" spans="1:29" ht="15.75" x14ac:dyDescent="0.25">
      <c r="A22" s="32">
        <v>10</v>
      </c>
      <c r="B22" s="27">
        <f>'personale amministrativo'!B22</f>
        <v>0</v>
      </c>
      <c r="C22" s="118">
        <f>'personale amministrativo'!C22</f>
        <v>0</v>
      </c>
      <c r="D22" s="118">
        <f>'personale amministrativo'!D22</f>
        <v>0</v>
      </c>
      <c r="E22" s="119">
        <f>'personale amministrativo'!E22</f>
        <v>0</v>
      </c>
      <c r="F22" s="119" t="str">
        <f>IF(ISBLANK('personale amministrativo'!F22),"",'personale amministrativo'!F22)</f>
        <v/>
      </c>
      <c r="G22" s="120">
        <f>'personale amministrativo'!G22</f>
        <v>0</v>
      </c>
      <c r="H22" s="121">
        <f>'personale amministrativo'!H22</f>
        <v>0</v>
      </c>
      <c r="I22" s="131">
        <f t="shared" si="0"/>
        <v>0</v>
      </c>
      <c r="J22" s="121">
        <f>'personale amministrativo'!I22</f>
        <v>0</v>
      </c>
      <c r="K22" s="131">
        <f t="shared" si="1"/>
        <v>0</v>
      </c>
      <c r="L22" s="121">
        <f>'personale amministrativo'!J22</f>
        <v>0</v>
      </c>
      <c r="M22" s="131">
        <f t="shared" si="2"/>
        <v>0</v>
      </c>
      <c r="N22" s="121">
        <f>'personale amministrativo'!K22</f>
        <v>0</v>
      </c>
      <c r="O22" s="131">
        <f t="shared" si="3"/>
        <v>0</v>
      </c>
      <c r="P22" s="122">
        <f>'personale amministrativo'!L22</f>
        <v>0</v>
      </c>
      <c r="Q22" s="131">
        <f t="shared" si="4"/>
        <v>0</v>
      </c>
      <c r="R22" s="122">
        <f>'personale amministrativo'!M22</f>
        <v>0</v>
      </c>
      <c r="S22" s="131">
        <f t="shared" si="5"/>
        <v>0</v>
      </c>
      <c r="T22" s="105">
        <f t="shared" si="6"/>
        <v>0</v>
      </c>
      <c r="U22" s="31"/>
      <c r="V22" s="51"/>
      <c r="W22" s="31">
        <f t="shared" si="7"/>
        <v>365</v>
      </c>
      <c r="X22" s="51">
        <f t="shared" si="8"/>
        <v>0</v>
      </c>
      <c r="Y22" s="51">
        <f t="shared" si="9"/>
        <v>0</v>
      </c>
      <c r="Z22" s="51">
        <f t="shared" si="10"/>
        <v>0</v>
      </c>
      <c r="AA22" s="213">
        <f>IF(E22&lt;LK_Cooperative!$B$23,LK_Cooperative!$B$23,E22)</f>
        <v>44927</v>
      </c>
      <c r="AB22" s="213" t="str">
        <f>IF(ISBLANK(F22),LK_Cooperative!$C$23,F22)</f>
        <v/>
      </c>
      <c r="AC22" s="213">
        <f>IF(AB22&gt;LK_Cooperative!$C$23,LK_Cooperative!$C$23+1,AB22+1)</f>
        <v>45292</v>
      </c>
    </row>
    <row r="23" spans="1:29" ht="15.75" x14ac:dyDescent="0.25">
      <c r="A23" s="32">
        <v>11</v>
      </c>
      <c r="B23" s="27">
        <f>'personale amministrativo'!B23</f>
        <v>0</v>
      </c>
      <c r="C23" s="118">
        <f>'personale amministrativo'!C23</f>
        <v>0</v>
      </c>
      <c r="D23" s="118">
        <f>'personale amministrativo'!D23</f>
        <v>0</v>
      </c>
      <c r="E23" s="119">
        <f>'personale amministrativo'!E23</f>
        <v>0</v>
      </c>
      <c r="F23" s="119" t="str">
        <f>IF(ISBLANK('personale amministrativo'!F23),"",'personale amministrativo'!F23)</f>
        <v/>
      </c>
      <c r="G23" s="120">
        <f>'personale amministrativo'!G23</f>
        <v>0</v>
      </c>
      <c r="H23" s="121">
        <f>'personale amministrativo'!H23</f>
        <v>0</v>
      </c>
      <c r="I23" s="131">
        <f t="shared" si="0"/>
        <v>0</v>
      </c>
      <c r="J23" s="121">
        <f>'personale amministrativo'!I23</f>
        <v>0</v>
      </c>
      <c r="K23" s="131">
        <f t="shared" si="1"/>
        <v>0</v>
      </c>
      <c r="L23" s="121">
        <f>'personale amministrativo'!J23</f>
        <v>0</v>
      </c>
      <c r="M23" s="131">
        <f t="shared" si="2"/>
        <v>0</v>
      </c>
      <c r="N23" s="121">
        <f>'personale amministrativo'!K23</f>
        <v>0</v>
      </c>
      <c r="O23" s="131">
        <f t="shared" si="3"/>
        <v>0</v>
      </c>
      <c r="P23" s="122">
        <f>'personale amministrativo'!L23</f>
        <v>0</v>
      </c>
      <c r="Q23" s="131">
        <f t="shared" si="4"/>
        <v>0</v>
      </c>
      <c r="R23" s="122">
        <f>'personale amministrativo'!M23</f>
        <v>0</v>
      </c>
      <c r="S23" s="131">
        <f t="shared" si="5"/>
        <v>0</v>
      </c>
      <c r="T23" s="105">
        <f t="shared" si="6"/>
        <v>0</v>
      </c>
      <c r="U23" s="31"/>
      <c r="V23" s="51"/>
      <c r="W23" s="31">
        <f t="shared" si="7"/>
        <v>365</v>
      </c>
      <c r="X23" s="51">
        <f t="shared" si="8"/>
        <v>0</v>
      </c>
      <c r="Y23" s="51">
        <f t="shared" si="9"/>
        <v>0</v>
      </c>
      <c r="Z23" s="51">
        <f t="shared" si="10"/>
        <v>0</v>
      </c>
      <c r="AA23" s="213">
        <f>IF(E23&lt;LK_Cooperative!$B$23,LK_Cooperative!$B$23,E23)</f>
        <v>44927</v>
      </c>
      <c r="AB23" s="213" t="str">
        <f>IF(ISBLANK(F23),LK_Cooperative!$C$23,F23)</f>
        <v/>
      </c>
      <c r="AC23" s="213">
        <f>IF(AB23&gt;LK_Cooperative!$C$23,LK_Cooperative!$C$23+1,AB23+1)</f>
        <v>45292</v>
      </c>
    </row>
    <row r="24" spans="1:29" ht="15.75" x14ac:dyDescent="0.25">
      <c r="A24" s="32">
        <v>12</v>
      </c>
      <c r="B24" s="27">
        <f>'personale amministrativo'!B24</f>
        <v>0</v>
      </c>
      <c r="C24" s="118">
        <f>'personale amministrativo'!C24</f>
        <v>0</v>
      </c>
      <c r="D24" s="118">
        <f>'personale amministrativo'!D24</f>
        <v>0</v>
      </c>
      <c r="E24" s="119">
        <f>'personale amministrativo'!E24</f>
        <v>0</v>
      </c>
      <c r="F24" s="119" t="str">
        <f>IF(ISBLANK('personale amministrativo'!F24),"",'personale amministrativo'!F24)</f>
        <v/>
      </c>
      <c r="G24" s="120">
        <f>'personale amministrativo'!G24</f>
        <v>0</v>
      </c>
      <c r="H24" s="121">
        <f>'personale amministrativo'!H24</f>
        <v>0</v>
      </c>
      <c r="I24" s="131">
        <f t="shared" si="0"/>
        <v>0</v>
      </c>
      <c r="J24" s="121">
        <f>'personale amministrativo'!I24</f>
        <v>0</v>
      </c>
      <c r="K24" s="131">
        <f t="shared" si="1"/>
        <v>0</v>
      </c>
      <c r="L24" s="121">
        <f>'personale amministrativo'!J24</f>
        <v>0</v>
      </c>
      <c r="M24" s="131">
        <f t="shared" si="2"/>
        <v>0</v>
      </c>
      <c r="N24" s="121">
        <f>'personale amministrativo'!K24</f>
        <v>0</v>
      </c>
      <c r="O24" s="131">
        <f t="shared" si="3"/>
        <v>0</v>
      </c>
      <c r="P24" s="122">
        <f>'personale amministrativo'!L24</f>
        <v>0</v>
      </c>
      <c r="Q24" s="131">
        <f t="shared" si="4"/>
        <v>0</v>
      </c>
      <c r="R24" s="122">
        <f>'personale amministrativo'!M24</f>
        <v>0</v>
      </c>
      <c r="S24" s="131">
        <f t="shared" si="5"/>
        <v>0</v>
      </c>
      <c r="T24" s="105">
        <f t="shared" si="6"/>
        <v>0</v>
      </c>
      <c r="U24" s="31"/>
      <c r="V24" s="51"/>
      <c r="W24" s="31">
        <f t="shared" si="7"/>
        <v>365</v>
      </c>
      <c r="X24" s="51">
        <f t="shared" si="8"/>
        <v>0</v>
      </c>
      <c r="Y24" s="51">
        <f t="shared" si="9"/>
        <v>0</v>
      </c>
      <c r="Z24" s="51">
        <f t="shared" si="10"/>
        <v>0</v>
      </c>
      <c r="AA24" s="213">
        <f>IF(E24&lt;LK_Cooperative!$B$23,LK_Cooperative!$B$23,E24)</f>
        <v>44927</v>
      </c>
      <c r="AB24" s="213" t="str">
        <f>IF(ISBLANK(F24),LK_Cooperative!$C$23,F24)</f>
        <v/>
      </c>
      <c r="AC24" s="213">
        <f>IF(AB24&gt;LK_Cooperative!$C$23,LK_Cooperative!$C$23+1,AB24+1)</f>
        <v>45292</v>
      </c>
    </row>
    <row r="25" spans="1:29" ht="15.75" x14ac:dyDescent="0.25">
      <c r="A25" s="32">
        <v>13</v>
      </c>
      <c r="B25" s="27">
        <f>'personale amministrativo'!B25</f>
        <v>0</v>
      </c>
      <c r="C25" s="118">
        <f>'personale amministrativo'!C25</f>
        <v>0</v>
      </c>
      <c r="D25" s="118">
        <f>'personale amministrativo'!D25</f>
        <v>0</v>
      </c>
      <c r="E25" s="119">
        <f>'personale amministrativo'!E25</f>
        <v>0</v>
      </c>
      <c r="F25" s="119" t="str">
        <f>IF(ISBLANK('personale amministrativo'!F25),"",'personale amministrativo'!F25)</f>
        <v/>
      </c>
      <c r="G25" s="120">
        <f>'personale amministrativo'!G25</f>
        <v>0</v>
      </c>
      <c r="H25" s="121">
        <f>'personale amministrativo'!H25</f>
        <v>0</v>
      </c>
      <c r="I25" s="131">
        <f t="shared" si="0"/>
        <v>0</v>
      </c>
      <c r="J25" s="121">
        <f>'personale amministrativo'!I25</f>
        <v>0</v>
      </c>
      <c r="K25" s="131">
        <f t="shared" si="1"/>
        <v>0</v>
      </c>
      <c r="L25" s="121">
        <f>'personale amministrativo'!J25</f>
        <v>0</v>
      </c>
      <c r="M25" s="131">
        <f t="shared" si="2"/>
        <v>0</v>
      </c>
      <c r="N25" s="121">
        <f>'personale amministrativo'!K25</f>
        <v>0</v>
      </c>
      <c r="O25" s="131">
        <f t="shared" si="3"/>
        <v>0</v>
      </c>
      <c r="P25" s="122">
        <f>'personale amministrativo'!L25</f>
        <v>0</v>
      </c>
      <c r="Q25" s="131">
        <f t="shared" si="4"/>
        <v>0</v>
      </c>
      <c r="R25" s="122">
        <f>'personale amministrativo'!M25</f>
        <v>0</v>
      </c>
      <c r="S25" s="131">
        <f t="shared" si="5"/>
        <v>0</v>
      </c>
      <c r="T25" s="105">
        <f t="shared" si="6"/>
        <v>0</v>
      </c>
      <c r="U25" s="31"/>
      <c r="V25" s="51"/>
      <c r="W25" s="31">
        <f t="shared" si="7"/>
        <v>365</v>
      </c>
      <c r="X25" s="51">
        <f t="shared" si="8"/>
        <v>0</v>
      </c>
      <c r="Y25" s="51">
        <f t="shared" si="9"/>
        <v>0</v>
      </c>
      <c r="Z25" s="51">
        <f t="shared" si="10"/>
        <v>0</v>
      </c>
      <c r="AA25" s="213">
        <f>IF(E25&lt;LK_Cooperative!$B$23,LK_Cooperative!$B$23,E25)</f>
        <v>44927</v>
      </c>
      <c r="AB25" s="213" t="str">
        <f>IF(ISBLANK(F25),LK_Cooperative!$C$23,F25)</f>
        <v/>
      </c>
      <c r="AC25" s="213">
        <f>IF(AB25&gt;LK_Cooperative!$C$23,LK_Cooperative!$C$23+1,AB25+1)</f>
        <v>45292</v>
      </c>
    </row>
    <row r="26" spans="1:29" ht="15.75" x14ac:dyDescent="0.25">
      <c r="A26" s="32">
        <v>14</v>
      </c>
      <c r="B26" s="27">
        <f>'personale amministrativo'!B26</f>
        <v>0</v>
      </c>
      <c r="C26" s="118">
        <f>'personale amministrativo'!C26</f>
        <v>0</v>
      </c>
      <c r="D26" s="118">
        <f>'personale amministrativo'!D26</f>
        <v>0</v>
      </c>
      <c r="E26" s="119">
        <f>'personale amministrativo'!E26</f>
        <v>0</v>
      </c>
      <c r="F26" s="119" t="str">
        <f>IF(ISBLANK('personale amministrativo'!F26),"",'personale amministrativo'!F26)</f>
        <v/>
      </c>
      <c r="G26" s="120">
        <f>'personale amministrativo'!G26</f>
        <v>0</v>
      </c>
      <c r="H26" s="121">
        <f>'personale amministrativo'!H26</f>
        <v>0</v>
      </c>
      <c r="I26" s="131">
        <f t="shared" si="0"/>
        <v>0</v>
      </c>
      <c r="J26" s="121">
        <f>'personale amministrativo'!I26</f>
        <v>0</v>
      </c>
      <c r="K26" s="131">
        <f t="shared" si="1"/>
        <v>0</v>
      </c>
      <c r="L26" s="121">
        <f>'personale amministrativo'!J26</f>
        <v>0</v>
      </c>
      <c r="M26" s="131">
        <f t="shared" si="2"/>
        <v>0</v>
      </c>
      <c r="N26" s="121">
        <f>'personale amministrativo'!K26</f>
        <v>0</v>
      </c>
      <c r="O26" s="131">
        <f t="shared" si="3"/>
        <v>0</v>
      </c>
      <c r="P26" s="122">
        <f>'personale amministrativo'!L26</f>
        <v>0</v>
      </c>
      <c r="Q26" s="131">
        <f t="shared" si="4"/>
        <v>0</v>
      </c>
      <c r="R26" s="122">
        <f>'personale amministrativo'!M26</f>
        <v>0</v>
      </c>
      <c r="S26" s="131">
        <f t="shared" si="5"/>
        <v>0</v>
      </c>
      <c r="T26" s="105">
        <f t="shared" si="6"/>
        <v>0</v>
      </c>
      <c r="U26" s="31"/>
      <c r="V26" s="51"/>
      <c r="W26" s="31">
        <f t="shared" si="7"/>
        <v>365</v>
      </c>
      <c r="X26" s="51">
        <f t="shared" si="8"/>
        <v>0</v>
      </c>
      <c r="Y26" s="51">
        <f t="shared" si="9"/>
        <v>0</v>
      </c>
      <c r="Z26" s="51">
        <f t="shared" si="10"/>
        <v>0</v>
      </c>
      <c r="AA26" s="213">
        <f>IF(E26&lt;LK_Cooperative!$B$23,LK_Cooperative!$B$23,E26)</f>
        <v>44927</v>
      </c>
      <c r="AB26" s="213" t="str">
        <f>IF(ISBLANK(F26),LK_Cooperative!$C$23,F26)</f>
        <v/>
      </c>
      <c r="AC26" s="213">
        <f>IF(AB26&gt;LK_Cooperative!$C$23,LK_Cooperative!$C$23+1,AB26+1)</f>
        <v>45292</v>
      </c>
    </row>
    <row r="27" spans="1:29" ht="15.75" x14ac:dyDescent="0.25">
      <c r="A27" s="32">
        <v>15</v>
      </c>
      <c r="B27" s="27">
        <f>'personale amministrativo'!B27</f>
        <v>0</v>
      </c>
      <c r="C27" s="118">
        <f>'personale amministrativo'!C27</f>
        <v>0</v>
      </c>
      <c r="D27" s="118">
        <f>'personale amministrativo'!D27</f>
        <v>0</v>
      </c>
      <c r="E27" s="119">
        <f>'personale amministrativo'!E27</f>
        <v>0</v>
      </c>
      <c r="F27" s="119" t="str">
        <f>IF(ISBLANK('personale amministrativo'!F27),"",'personale amministrativo'!F27)</f>
        <v/>
      </c>
      <c r="G27" s="120">
        <f>'personale amministrativo'!G27</f>
        <v>0</v>
      </c>
      <c r="H27" s="121">
        <f>'personale amministrativo'!H27</f>
        <v>0</v>
      </c>
      <c r="I27" s="131">
        <f t="shared" si="0"/>
        <v>0</v>
      </c>
      <c r="J27" s="121">
        <f>'personale amministrativo'!I27</f>
        <v>0</v>
      </c>
      <c r="K27" s="131">
        <f t="shared" si="1"/>
        <v>0</v>
      </c>
      <c r="L27" s="121">
        <f>'personale amministrativo'!J27</f>
        <v>0</v>
      </c>
      <c r="M27" s="131">
        <f t="shared" si="2"/>
        <v>0</v>
      </c>
      <c r="N27" s="121">
        <f>'personale amministrativo'!K27</f>
        <v>0</v>
      </c>
      <c r="O27" s="131">
        <f t="shared" si="3"/>
        <v>0</v>
      </c>
      <c r="P27" s="122">
        <f>'personale amministrativo'!L27</f>
        <v>0</v>
      </c>
      <c r="Q27" s="131">
        <f t="shared" si="4"/>
        <v>0</v>
      </c>
      <c r="R27" s="122">
        <f>'personale amministrativo'!M27</f>
        <v>0</v>
      </c>
      <c r="S27" s="131">
        <f t="shared" si="5"/>
        <v>0</v>
      </c>
      <c r="T27" s="105">
        <f t="shared" si="6"/>
        <v>0</v>
      </c>
      <c r="U27" s="31"/>
      <c r="V27" s="51"/>
      <c r="W27" s="31">
        <f t="shared" si="7"/>
        <v>365</v>
      </c>
      <c r="X27" s="51">
        <f t="shared" si="8"/>
        <v>0</v>
      </c>
      <c r="Y27" s="51">
        <f t="shared" si="9"/>
        <v>0</v>
      </c>
      <c r="Z27" s="51">
        <f t="shared" si="10"/>
        <v>0</v>
      </c>
      <c r="AA27" s="213">
        <f>IF(E27&lt;LK_Cooperative!$B$23,LK_Cooperative!$B$23,E27)</f>
        <v>44927</v>
      </c>
      <c r="AB27" s="213" t="str">
        <f>IF(ISBLANK(F27),LK_Cooperative!$C$23,F27)</f>
        <v/>
      </c>
      <c r="AC27" s="213">
        <f>IF(AB27&gt;LK_Cooperative!$C$23,LK_Cooperative!$C$23+1,AB27+1)</f>
        <v>45292</v>
      </c>
    </row>
    <row r="28" spans="1:29" ht="15.75" x14ac:dyDescent="0.25">
      <c r="A28" s="32">
        <v>16</v>
      </c>
      <c r="B28" s="27">
        <f>'personale amministrativo'!B28</f>
        <v>0</v>
      </c>
      <c r="C28" s="118">
        <f>'personale amministrativo'!C28</f>
        <v>0</v>
      </c>
      <c r="D28" s="118">
        <f>'personale amministrativo'!D28</f>
        <v>0</v>
      </c>
      <c r="E28" s="119">
        <f>'personale amministrativo'!E28</f>
        <v>0</v>
      </c>
      <c r="F28" s="119" t="str">
        <f>IF(ISBLANK('personale amministrativo'!F28),"",'personale amministrativo'!F28)</f>
        <v/>
      </c>
      <c r="G28" s="120">
        <f>'personale amministrativo'!G28</f>
        <v>0</v>
      </c>
      <c r="H28" s="121">
        <f>'personale amministrativo'!H28</f>
        <v>0</v>
      </c>
      <c r="I28" s="131">
        <f t="shared" si="0"/>
        <v>0</v>
      </c>
      <c r="J28" s="121">
        <f>'personale amministrativo'!I28</f>
        <v>0</v>
      </c>
      <c r="K28" s="131">
        <f t="shared" si="1"/>
        <v>0</v>
      </c>
      <c r="L28" s="121">
        <f>'personale amministrativo'!J28</f>
        <v>0</v>
      </c>
      <c r="M28" s="131">
        <f t="shared" si="2"/>
        <v>0</v>
      </c>
      <c r="N28" s="121">
        <f>'personale amministrativo'!K28</f>
        <v>0</v>
      </c>
      <c r="O28" s="131">
        <f t="shared" si="3"/>
        <v>0</v>
      </c>
      <c r="P28" s="122">
        <f>'personale amministrativo'!L28</f>
        <v>0</v>
      </c>
      <c r="Q28" s="131">
        <f t="shared" si="4"/>
        <v>0</v>
      </c>
      <c r="R28" s="122">
        <f>'personale amministrativo'!M28</f>
        <v>0</v>
      </c>
      <c r="S28" s="131">
        <f t="shared" si="5"/>
        <v>0</v>
      </c>
      <c r="T28" s="105">
        <f t="shared" si="6"/>
        <v>0</v>
      </c>
      <c r="U28" s="31"/>
      <c r="V28" s="51"/>
      <c r="W28" s="31">
        <f t="shared" si="7"/>
        <v>365</v>
      </c>
      <c r="X28" s="51">
        <f t="shared" si="8"/>
        <v>0</v>
      </c>
      <c r="Y28" s="51">
        <f t="shared" si="9"/>
        <v>0</v>
      </c>
      <c r="Z28" s="51">
        <f t="shared" si="10"/>
        <v>0</v>
      </c>
      <c r="AA28" s="213">
        <f>IF(E28&lt;LK_Cooperative!$B$23,LK_Cooperative!$B$23,E28)</f>
        <v>44927</v>
      </c>
      <c r="AB28" s="213" t="str">
        <f>IF(ISBLANK(F28),LK_Cooperative!$C$23,F28)</f>
        <v/>
      </c>
      <c r="AC28" s="213">
        <f>IF(AB28&gt;LK_Cooperative!$C$23,LK_Cooperative!$C$23+1,AB28+1)</f>
        <v>45292</v>
      </c>
    </row>
    <row r="29" spans="1:29" ht="15.75" x14ac:dyDescent="0.25">
      <c r="A29" s="32">
        <v>17</v>
      </c>
      <c r="B29" s="27">
        <f>'personale amministrativo'!B29</f>
        <v>0</v>
      </c>
      <c r="C29" s="118">
        <f>'personale amministrativo'!C29</f>
        <v>0</v>
      </c>
      <c r="D29" s="118">
        <f>'personale amministrativo'!D29</f>
        <v>0</v>
      </c>
      <c r="E29" s="119">
        <f>'personale amministrativo'!E29</f>
        <v>0</v>
      </c>
      <c r="F29" s="119" t="str">
        <f>IF(ISBLANK('personale amministrativo'!F29),"",'personale amministrativo'!F29)</f>
        <v/>
      </c>
      <c r="G29" s="120">
        <f>'personale amministrativo'!G29</f>
        <v>0</v>
      </c>
      <c r="H29" s="121">
        <f>'personale amministrativo'!H29</f>
        <v>0</v>
      </c>
      <c r="I29" s="131">
        <f t="shared" si="0"/>
        <v>0</v>
      </c>
      <c r="J29" s="121">
        <f>'personale amministrativo'!I29</f>
        <v>0</v>
      </c>
      <c r="K29" s="131">
        <f t="shared" si="1"/>
        <v>0</v>
      </c>
      <c r="L29" s="121">
        <f>'personale amministrativo'!J29</f>
        <v>0</v>
      </c>
      <c r="M29" s="131">
        <f t="shared" si="2"/>
        <v>0</v>
      </c>
      <c r="N29" s="121">
        <f>'personale amministrativo'!K29</f>
        <v>0</v>
      </c>
      <c r="O29" s="131">
        <f t="shared" si="3"/>
        <v>0</v>
      </c>
      <c r="P29" s="122">
        <f>'personale amministrativo'!L29</f>
        <v>0</v>
      </c>
      <c r="Q29" s="131">
        <f t="shared" si="4"/>
        <v>0</v>
      </c>
      <c r="R29" s="122">
        <f>'personale amministrativo'!M29</f>
        <v>0</v>
      </c>
      <c r="S29" s="131">
        <f t="shared" si="5"/>
        <v>0</v>
      </c>
      <c r="T29" s="105">
        <f t="shared" si="6"/>
        <v>0</v>
      </c>
      <c r="U29" s="31"/>
      <c r="V29" s="51"/>
      <c r="W29" s="31">
        <f t="shared" si="7"/>
        <v>365</v>
      </c>
      <c r="X29" s="51">
        <f t="shared" si="8"/>
        <v>0</v>
      </c>
      <c r="Y29" s="51">
        <f t="shared" si="9"/>
        <v>0</v>
      </c>
      <c r="Z29" s="51">
        <f t="shared" si="10"/>
        <v>0</v>
      </c>
      <c r="AA29" s="213">
        <f>IF(E29&lt;LK_Cooperative!$B$23,LK_Cooperative!$B$23,E29)</f>
        <v>44927</v>
      </c>
      <c r="AB29" s="213" t="str">
        <f>IF(ISBLANK(F29),LK_Cooperative!$C$23,F29)</f>
        <v/>
      </c>
      <c r="AC29" s="213">
        <f>IF(AB29&gt;LK_Cooperative!$C$23,LK_Cooperative!$C$23+1,AB29+1)</f>
        <v>45292</v>
      </c>
    </row>
    <row r="30" spans="1:29" ht="15.75" x14ac:dyDescent="0.25">
      <c r="A30" s="32">
        <v>18</v>
      </c>
      <c r="B30" s="27">
        <f>'personale amministrativo'!B30</f>
        <v>0</v>
      </c>
      <c r="C30" s="118">
        <f>'personale amministrativo'!C30</f>
        <v>0</v>
      </c>
      <c r="D30" s="118">
        <f>'personale amministrativo'!D30</f>
        <v>0</v>
      </c>
      <c r="E30" s="119">
        <f>'personale amministrativo'!E30</f>
        <v>0</v>
      </c>
      <c r="F30" s="119" t="str">
        <f>IF(ISBLANK('personale amministrativo'!F30),"",'personale amministrativo'!F30)</f>
        <v/>
      </c>
      <c r="G30" s="120">
        <f>'personale amministrativo'!G30</f>
        <v>0</v>
      </c>
      <c r="H30" s="121">
        <f>'personale amministrativo'!H30</f>
        <v>0</v>
      </c>
      <c r="I30" s="131">
        <f t="shared" si="0"/>
        <v>0</v>
      </c>
      <c r="J30" s="121">
        <f>'personale amministrativo'!I30</f>
        <v>0</v>
      </c>
      <c r="K30" s="131">
        <f t="shared" si="1"/>
        <v>0</v>
      </c>
      <c r="L30" s="121">
        <f>'personale amministrativo'!J30</f>
        <v>0</v>
      </c>
      <c r="M30" s="131">
        <f t="shared" si="2"/>
        <v>0</v>
      </c>
      <c r="N30" s="121">
        <f>'personale amministrativo'!K30</f>
        <v>0</v>
      </c>
      <c r="O30" s="131">
        <f t="shared" si="3"/>
        <v>0</v>
      </c>
      <c r="P30" s="122">
        <f>'personale amministrativo'!L30</f>
        <v>0</v>
      </c>
      <c r="Q30" s="131">
        <f t="shared" si="4"/>
        <v>0</v>
      </c>
      <c r="R30" s="122">
        <f>'personale amministrativo'!M30</f>
        <v>0</v>
      </c>
      <c r="S30" s="131">
        <f t="shared" si="5"/>
        <v>0</v>
      </c>
      <c r="T30" s="105">
        <f t="shared" si="6"/>
        <v>0</v>
      </c>
      <c r="U30" s="31"/>
      <c r="V30" s="51"/>
      <c r="W30" s="31">
        <f t="shared" si="7"/>
        <v>365</v>
      </c>
      <c r="X30" s="51">
        <f t="shared" si="8"/>
        <v>0</v>
      </c>
      <c r="Y30" s="51">
        <f t="shared" si="9"/>
        <v>0</v>
      </c>
      <c r="Z30" s="51">
        <f t="shared" si="10"/>
        <v>0</v>
      </c>
      <c r="AA30" s="213">
        <f>IF(E30&lt;LK_Cooperative!$B$23,LK_Cooperative!$B$23,E30)</f>
        <v>44927</v>
      </c>
      <c r="AB30" s="213" t="str">
        <f>IF(ISBLANK(F30),LK_Cooperative!$C$23,F30)</f>
        <v/>
      </c>
      <c r="AC30" s="213">
        <f>IF(AB30&gt;LK_Cooperative!$C$23,LK_Cooperative!$C$23+1,AB30+1)</f>
        <v>45292</v>
      </c>
    </row>
    <row r="31" spans="1:29" ht="15.75" x14ac:dyDescent="0.25">
      <c r="A31" s="32">
        <v>19</v>
      </c>
      <c r="B31" s="27">
        <f>'personale amministrativo'!B31</f>
        <v>0</v>
      </c>
      <c r="C31" s="118">
        <f>'personale amministrativo'!C31</f>
        <v>0</v>
      </c>
      <c r="D31" s="118">
        <f>'personale amministrativo'!D31</f>
        <v>0</v>
      </c>
      <c r="E31" s="119">
        <f>'personale amministrativo'!E31</f>
        <v>0</v>
      </c>
      <c r="F31" s="119" t="str">
        <f>IF(ISBLANK('personale amministrativo'!F31),"",'personale amministrativo'!F31)</f>
        <v/>
      </c>
      <c r="G31" s="120">
        <f>'personale amministrativo'!G31</f>
        <v>0</v>
      </c>
      <c r="H31" s="121">
        <f>'personale amministrativo'!H31</f>
        <v>0</v>
      </c>
      <c r="I31" s="131">
        <f t="shared" si="0"/>
        <v>0</v>
      </c>
      <c r="J31" s="121">
        <f>'personale amministrativo'!I31</f>
        <v>0</v>
      </c>
      <c r="K31" s="131">
        <f t="shared" si="1"/>
        <v>0</v>
      </c>
      <c r="L31" s="121">
        <f>'personale amministrativo'!J31</f>
        <v>0</v>
      </c>
      <c r="M31" s="131">
        <f t="shared" si="2"/>
        <v>0</v>
      </c>
      <c r="N31" s="121">
        <f>'personale amministrativo'!K31</f>
        <v>0</v>
      </c>
      <c r="O31" s="131">
        <f t="shared" si="3"/>
        <v>0</v>
      </c>
      <c r="P31" s="122">
        <f>'personale amministrativo'!L31</f>
        <v>0</v>
      </c>
      <c r="Q31" s="131">
        <f t="shared" si="4"/>
        <v>0</v>
      </c>
      <c r="R31" s="122">
        <f>'personale amministrativo'!M31</f>
        <v>0</v>
      </c>
      <c r="S31" s="131">
        <f t="shared" si="5"/>
        <v>0</v>
      </c>
      <c r="T31" s="105">
        <f t="shared" si="6"/>
        <v>0</v>
      </c>
      <c r="U31" s="31"/>
      <c r="V31" s="51"/>
      <c r="W31" s="31">
        <f t="shared" si="7"/>
        <v>365</v>
      </c>
      <c r="X31" s="51">
        <f t="shared" si="8"/>
        <v>0</v>
      </c>
      <c r="Y31" s="51">
        <f t="shared" si="9"/>
        <v>0</v>
      </c>
      <c r="Z31" s="51">
        <f t="shared" si="10"/>
        <v>0</v>
      </c>
      <c r="AA31" s="213">
        <f>IF(E31&lt;LK_Cooperative!$B$23,LK_Cooperative!$B$23,E31)</f>
        <v>44927</v>
      </c>
      <c r="AB31" s="213" t="str">
        <f>IF(ISBLANK(F31),LK_Cooperative!$C$23,F31)</f>
        <v/>
      </c>
      <c r="AC31" s="213">
        <f>IF(AB31&gt;LK_Cooperative!$C$23,LK_Cooperative!$C$23+1,AB31+1)</f>
        <v>45292</v>
      </c>
    </row>
    <row r="32" spans="1:29" ht="15.75" x14ac:dyDescent="0.25">
      <c r="A32" s="32">
        <v>20</v>
      </c>
      <c r="B32" s="27">
        <f>'personale amministrativo'!B32</f>
        <v>0</v>
      </c>
      <c r="C32" s="118">
        <f>'personale amministrativo'!C32</f>
        <v>0</v>
      </c>
      <c r="D32" s="118">
        <f>'personale amministrativo'!D32</f>
        <v>0</v>
      </c>
      <c r="E32" s="119">
        <f>'personale amministrativo'!E32</f>
        <v>0</v>
      </c>
      <c r="F32" s="119" t="str">
        <f>IF(ISBLANK('personale amministrativo'!F32),"",'personale amministrativo'!F32)</f>
        <v/>
      </c>
      <c r="G32" s="120">
        <f>'personale amministrativo'!G32</f>
        <v>0</v>
      </c>
      <c r="H32" s="121">
        <f>'personale amministrativo'!H32</f>
        <v>0</v>
      </c>
      <c r="I32" s="131">
        <f t="shared" si="0"/>
        <v>0</v>
      </c>
      <c r="J32" s="121">
        <f>'personale amministrativo'!I32</f>
        <v>0</v>
      </c>
      <c r="K32" s="131">
        <f t="shared" si="1"/>
        <v>0</v>
      </c>
      <c r="L32" s="121">
        <f>'personale amministrativo'!J32</f>
        <v>0</v>
      </c>
      <c r="M32" s="131">
        <f t="shared" si="2"/>
        <v>0</v>
      </c>
      <c r="N32" s="121">
        <f>'personale amministrativo'!K32</f>
        <v>0</v>
      </c>
      <c r="O32" s="131">
        <f t="shared" si="3"/>
        <v>0</v>
      </c>
      <c r="P32" s="122">
        <f>'personale amministrativo'!L32</f>
        <v>0</v>
      </c>
      <c r="Q32" s="131">
        <f t="shared" si="4"/>
        <v>0</v>
      </c>
      <c r="R32" s="122">
        <f>'personale amministrativo'!M32</f>
        <v>0</v>
      </c>
      <c r="S32" s="131">
        <f t="shared" si="5"/>
        <v>0</v>
      </c>
      <c r="T32" s="105">
        <f t="shared" si="6"/>
        <v>0</v>
      </c>
      <c r="U32" s="31"/>
      <c r="V32" s="51"/>
      <c r="W32" s="31">
        <f t="shared" si="7"/>
        <v>365</v>
      </c>
      <c r="X32" s="51">
        <f t="shared" si="8"/>
        <v>0</v>
      </c>
      <c r="Y32" s="51">
        <f t="shared" si="9"/>
        <v>0</v>
      </c>
      <c r="Z32" s="51">
        <f t="shared" si="10"/>
        <v>0</v>
      </c>
      <c r="AA32" s="213">
        <f>IF(E32&lt;LK_Cooperative!$B$23,LK_Cooperative!$B$23,E32)</f>
        <v>44927</v>
      </c>
      <c r="AB32" s="213" t="str">
        <f>IF(ISBLANK(F32),LK_Cooperative!$C$23,F32)</f>
        <v/>
      </c>
      <c r="AC32" s="213">
        <f>IF(AB32&gt;LK_Cooperative!$C$23,LK_Cooperative!$C$23+1,AB32+1)</f>
        <v>45292</v>
      </c>
    </row>
    <row r="33" spans="1:29" ht="15.75" x14ac:dyDescent="0.25">
      <c r="A33" s="24" t="s">
        <v>60</v>
      </c>
      <c r="B33" s="36" t="s">
        <v>67</v>
      </c>
      <c r="C33" s="36"/>
      <c r="D33" s="36"/>
      <c r="E33" s="34"/>
      <c r="F33" s="34"/>
      <c r="G33" s="35"/>
      <c r="H33" s="96">
        <f t="shared" ref="H33:R33" si="11">SUM(H13:H32)</f>
        <v>0</v>
      </c>
      <c r="I33" s="131">
        <f t="shared" ref="I33" si="12">IFERROR(H33/T33,0)</f>
        <v>0</v>
      </c>
      <c r="J33" s="96">
        <f t="shared" si="11"/>
        <v>0</v>
      </c>
      <c r="K33" s="131">
        <f>IFERROR(J33/T33,0)</f>
        <v>0</v>
      </c>
      <c r="L33" s="96">
        <f t="shared" si="11"/>
        <v>0</v>
      </c>
      <c r="M33" s="131">
        <f>IFERROR(L33/T33,0)</f>
        <v>0</v>
      </c>
      <c r="N33" s="96">
        <f t="shared" si="11"/>
        <v>0</v>
      </c>
      <c r="O33" s="131">
        <f>IFERROR(N33/T33,0)</f>
        <v>0</v>
      </c>
      <c r="P33" s="96">
        <f t="shared" si="11"/>
        <v>0</v>
      </c>
      <c r="Q33" s="131">
        <f>IFERROR(P33/T33,0)</f>
        <v>0</v>
      </c>
      <c r="R33" s="96">
        <f t="shared" si="11"/>
        <v>0</v>
      </c>
      <c r="S33" s="131">
        <f>IFERROR(R33/T33,0)</f>
        <v>0</v>
      </c>
      <c r="T33" s="105">
        <f t="shared" ref="T33" si="13">H33+J33+L33+N33+P33+R33</f>
        <v>0</v>
      </c>
      <c r="U33" s="31"/>
      <c r="V33" s="51"/>
      <c r="W33" s="31"/>
      <c r="X33" s="51"/>
      <c r="Y33" s="219">
        <f>SUM(Y13:Y32)</f>
        <v>0</v>
      </c>
      <c r="Z33" s="219">
        <f>SUM(Z13:Z32)</f>
        <v>0</v>
      </c>
      <c r="AA33" s="149"/>
      <c r="AB33" s="149"/>
      <c r="AC33" s="149"/>
    </row>
    <row r="34" spans="1:29" ht="15.75" x14ac:dyDescent="0.25">
      <c r="A34" s="10"/>
      <c r="B34" s="10"/>
      <c r="C34" s="10"/>
      <c r="D34" s="10"/>
      <c r="E34" s="16"/>
      <c r="F34" s="16"/>
      <c r="G34" s="17"/>
      <c r="H34" s="17"/>
      <c r="I34" s="17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9"/>
      <c r="U34" s="31"/>
      <c r="V34" s="31"/>
      <c r="W34" s="31"/>
      <c r="Y34" s="51"/>
      <c r="Z34" s="51"/>
      <c r="AA34" s="149"/>
      <c r="AB34" s="149"/>
      <c r="AC34" s="149"/>
    </row>
    <row r="35" spans="1:29" s="14" customFormat="1" x14ac:dyDescent="0.2">
      <c r="U35" s="31"/>
      <c r="V35" s="31"/>
      <c r="W35" s="31"/>
      <c r="X35" s="51" t="s">
        <v>236</v>
      </c>
      <c r="Y35" s="51">
        <f>T33-Y33</f>
        <v>0</v>
      </c>
      <c r="Z35" s="51">
        <f>H33-Z33</f>
        <v>0</v>
      </c>
      <c r="AA35" s="31"/>
      <c r="AB35" s="31"/>
      <c r="AC35" s="31"/>
    </row>
    <row r="36" spans="1:29" s="14" customFormat="1" x14ac:dyDescent="0.2">
      <c r="U36" s="31"/>
      <c r="V36" s="31"/>
      <c r="W36" s="31"/>
      <c r="X36" s="51"/>
      <c r="Y36" s="51"/>
      <c r="Z36" s="51"/>
      <c r="AA36" s="31"/>
      <c r="AB36" s="31"/>
      <c r="AC36" s="31"/>
    </row>
    <row r="37" spans="1:29" s="14" customFormat="1" ht="14.25" x14ac:dyDescent="0.2">
      <c r="A37" s="14" t="s">
        <v>126</v>
      </c>
      <c r="B37" s="14" t="s">
        <v>133</v>
      </c>
    </row>
    <row r="38" spans="1:29" s="14" customFormat="1" ht="14.25" x14ac:dyDescent="0.2"/>
    <row r="39" spans="1:29" s="14" customFormat="1" ht="14.25" x14ac:dyDescent="0.2">
      <c r="A39" s="79" t="s">
        <v>134</v>
      </c>
      <c r="B39" s="14" t="s">
        <v>135</v>
      </c>
    </row>
    <row r="40" spans="1:29" s="14" customFormat="1" ht="14.25" x14ac:dyDescent="0.2">
      <c r="B40" s="14" t="s">
        <v>130</v>
      </c>
    </row>
    <row r="41" spans="1:29" s="14" customFormat="1" ht="14.25" x14ac:dyDescent="0.2">
      <c r="B41" s="14" t="s">
        <v>129</v>
      </c>
    </row>
    <row r="42" spans="1:29" s="14" customFormat="1" ht="14.25" x14ac:dyDescent="0.2">
      <c r="B42" s="14" t="s">
        <v>132</v>
      </c>
    </row>
    <row r="43" spans="1:29" s="14" customFormat="1" ht="14.25" x14ac:dyDescent="0.2">
      <c r="B43" s="14" t="s">
        <v>131</v>
      </c>
    </row>
    <row r="44" spans="1:29" s="14" customFormat="1" ht="14.25" x14ac:dyDescent="0.2"/>
    <row r="45" spans="1:29" s="14" customFormat="1" ht="14.25" x14ac:dyDescent="0.2"/>
    <row r="46" spans="1:29" s="14" customFormat="1" ht="14.25" x14ac:dyDescent="0.2"/>
    <row r="47" spans="1:29" s="14" customFormat="1" ht="14.25" x14ac:dyDescent="0.2"/>
  </sheetData>
  <mergeCells count="4">
    <mergeCell ref="F1:H1"/>
    <mergeCell ref="A5:B5"/>
    <mergeCell ref="U9:AC9"/>
    <mergeCell ref="A2:D2"/>
  </mergeCells>
  <dataValidations count="1">
    <dataValidation type="list" allowBlank="1" showInputMessage="1" showErrorMessage="1" sqref="C12:C32" xr:uid="{AAF84773-5510-46DA-82D7-F304C4608BD7}">
      <formula1>"MSA | LSM, OSA | M, BA | LT, MA | LM"</formula1>
    </dataValidation>
  </dataValidations>
  <pageMargins left="0.70866141732283472" right="0.70866141732283472" top="0.78740157480314965" bottom="0.78740157480314965" header="0.31496062992125984" footer="0.31496062992125984"/>
  <pageSetup paperSize="8" scale="52" orientation="landscape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E494B029-E88A-4C52-9D0F-1BA04BAF26BD}">
          <x14:formula1>
            <xm:f>LK_Cooperative!$A$2:$A$7</xm:f>
          </x14:formula1>
          <xm:sqref>A5:B5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193D0-1691-478B-8A5C-667A14AF06D4}">
  <sheetPr>
    <pageSetUpPr fitToPage="1"/>
  </sheetPr>
  <dimension ref="A1:AC31"/>
  <sheetViews>
    <sheetView zoomScale="90" zoomScaleNormal="90" workbookViewId="0">
      <selection activeCell="H66" sqref="H66"/>
    </sheetView>
  </sheetViews>
  <sheetFormatPr baseColWidth="10" defaultColWidth="11.42578125" defaultRowHeight="15" x14ac:dyDescent="0.25"/>
  <cols>
    <col min="1" max="1" width="7.85546875" customWidth="1"/>
    <col min="2" max="2" width="43.7109375" customWidth="1"/>
    <col min="3" max="3" width="12.7109375" customWidth="1"/>
    <col min="4" max="4" width="16.7109375" customWidth="1"/>
    <col min="5" max="5" width="14.7109375" customWidth="1"/>
    <col min="6" max="6" width="18.7109375" customWidth="1"/>
    <col min="7" max="7" width="15.7109375" customWidth="1"/>
    <col min="8" max="8" width="28.7109375" customWidth="1"/>
    <col min="9" max="9" width="10.7109375" customWidth="1"/>
    <col min="10" max="10" width="28.7109375" customWidth="1"/>
    <col min="11" max="11" width="10.7109375" customWidth="1"/>
    <col min="12" max="12" width="28.7109375" customWidth="1"/>
    <col min="13" max="13" width="10.7109375" customWidth="1"/>
    <col min="14" max="14" width="28.7109375" customWidth="1"/>
    <col min="15" max="15" width="10.7109375" customWidth="1"/>
    <col min="16" max="16" width="28.7109375" customWidth="1"/>
    <col min="17" max="17" width="10.7109375" customWidth="1"/>
    <col min="18" max="18" width="32.5703125" bestFit="1" customWidth="1"/>
    <col min="19" max="19" width="10.7109375" customWidth="1"/>
    <col min="20" max="20" width="18.7109375" customWidth="1"/>
    <col min="21" max="21" width="20.7109375" customWidth="1"/>
    <col min="22" max="22" width="14.7109375" customWidth="1"/>
    <col min="23" max="23" width="10.7109375" customWidth="1"/>
    <col min="24" max="26" width="14.7109375" customWidth="1"/>
    <col min="27" max="29" width="10.7109375" customWidth="1"/>
  </cols>
  <sheetData>
    <row r="1" spans="1:29" ht="18" x14ac:dyDescent="0.25">
      <c r="A1" s="223" t="s">
        <v>307</v>
      </c>
      <c r="B1" s="223"/>
      <c r="C1" s="223"/>
      <c r="D1" s="223"/>
      <c r="E1" s="6"/>
      <c r="F1" s="234" t="s">
        <v>216</v>
      </c>
      <c r="G1" s="234"/>
      <c r="H1" s="234"/>
    </row>
    <row r="2" spans="1:29" ht="18" x14ac:dyDescent="0.25">
      <c r="A2" s="235" t="s">
        <v>295</v>
      </c>
      <c r="B2" s="235"/>
      <c r="C2" s="235"/>
      <c r="D2" s="235"/>
      <c r="E2" s="6"/>
      <c r="F2" s="6"/>
    </row>
    <row r="3" spans="1:29" ht="15.75" x14ac:dyDescent="0.25">
      <c r="A3" s="27"/>
      <c r="B3" s="27"/>
      <c r="C3" s="27"/>
      <c r="D3" s="27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9" ht="15.75" x14ac:dyDescent="0.25">
      <c r="A4" s="24" t="s">
        <v>0</v>
      </c>
      <c r="B4" s="24"/>
      <c r="C4" s="24"/>
      <c r="D4" s="24"/>
      <c r="E4" s="5"/>
      <c r="F4" s="23"/>
      <c r="G4" s="5"/>
      <c r="H4" s="23"/>
      <c r="I4" s="23"/>
      <c r="J4" s="5"/>
      <c r="K4" s="5"/>
      <c r="L4" s="5"/>
      <c r="M4" s="5"/>
      <c r="N4" s="23"/>
      <c r="O4" s="23"/>
      <c r="P4" s="23"/>
      <c r="Q4" s="23"/>
      <c r="R4" s="23"/>
      <c r="S4" s="23"/>
      <c r="T4" s="23"/>
      <c r="U4" s="23"/>
    </row>
    <row r="5" spans="1:29" ht="15.75" x14ac:dyDescent="0.25">
      <c r="A5" s="241">
        <f>riepilogo!$A$5</f>
        <v>0</v>
      </c>
      <c r="B5" s="241"/>
      <c r="C5" s="225"/>
      <c r="D5" s="225"/>
      <c r="E5" s="21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9" ht="15.75" x14ac:dyDescent="0.25">
      <c r="A6" s="27"/>
      <c r="B6" s="27"/>
      <c r="C6" s="27"/>
      <c r="D6" s="27"/>
      <c r="E6" s="21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9" ht="15.75" x14ac:dyDescent="0.25">
      <c r="A7" s="27"/>
      <c r="B7" s="27"/>
      <c r="C7" s="27"/>
      <c r="D7" s="27"/>
      <c r="E7" s="21"/>
      <c r="F7" s="26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9" ht="15.75" x14ac:dyDescent="0.25">
      <c r="A8" s="24" t="s">
        <v>1</v>
      </c>
      <c r="B8" s="24" t="s">
        <v>2</v>
      </c>
      <c r="C8" s="24"/>
      <c r="D8" s="24"/>
      <c r="E8" s="3"/>
      <c r="F8" s="4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9" ht="79.5" customHeight="1" x14ac:dyDescent="0.25">
      <c r="A9" s="27"/>
      <c r="B9" s="28"/>
      <c r="C9" s="75" t="s">
        <v>163</v>
      </c>
      <c r="D9" s="75" t="s">
        <v>165</v>
      </c>
      <c r="E9" s="29" t="s">
        <v>166</v>
      </c>
      <c r="F9" s="29" t="s">
        <v>168</v>
      </c>
      <c r="G9" s="30" t="s">
        <v>170</v>
      </c>
      <c r="H9" s="30" t="s">
        <v>148</v>
      </c>
      <c r="I9" s="30"/>
      <c r="J9" s="29" t="s">
        <v>205</v>
      </c>
      <c r="K9" s="29"/>
      <c r="L9" s="29" t="s">
        <v>152</v>
      </c>
      <c r="M9" s="29"/>
      <c r="N9" s="30" t="s">
        <v>214</v>
      </c>
      <c r="O9" s="30"/>
      <c r="P9" s="29" t="s">
        <v>204</v>
      </c>
      <c r="Q9" s="29"/>
      <c r="R9" s="30" t="s">
        <v>238</v>
      </c>
      <c r="S9" s="30"/>
      <c r="T9" s="29" t="s">
        <v>160</v>
      </c>
      <c r="U9" s="244" t="s">
        <v>162</v>
      </c>
      <c r="V9" s="244"/>
      <c r="W9" s="244"/>
      <c r="X9" s="244"/>
      <c r="Y9" s="244"/>
      <c r="Z9" s="244"/>
      <c r="AA9" s="244"/>
      <c r="AB9" s="244"/>
      <c r="AC9" s="244"/>
    </row>
    <row r="10" spans="1:29" ht="79.5" customHeight="1" x14ac:dyDescent="0.25">
      <c r="A10" s="27"/>
      <c r="B10" s="28"/>
      <c r="C10" s="75" t="s">
        <v>164</v>
      </c>
      <c r="D10" s="75" t="s">
        <v>172</v>
      </c>
      <c r="E10" s="29" t="s">
        <v>167</v>
      </c>
      <c r="F10" s="29" t="s">
        <v>169</v>
      </c>
      <c r="G10" s="30" t="s">
        <v>171</v>
      </c>
      <c r="H10" s="30" t="s">
        <v>208</v>
      </c>
      <c r="I10" s="30"/>
      <c r="J10" s="29" t="s">
        <v>209</v>
      </c>
      <c r="K10" s="29"/>
      <c r="L10" s="29" t="s">
        <v>210</v>
      </c>
      <c r="M10" s="29"/>
      <c r="N10" s="30" t="s">
        <v>211</v>
      </c>
      <c r="O10" s="30"/>
      <c r="P10" s="29" t="s">
        <v>212</v>
      </c>
      <c r="Q10" s="29"/>
      <c r="R10" s="30" t="s">
        <v>239</v>
      </c>
      <c r="S10" s="30"/>
      <c r="T10" s="29" t="s">
        <v>159</v>
      </c>
      <c r="U10" s="145" t="s">
        <v>229</v>
      </c>
      <c r="V10" s="146" t="s">
        <v>235</v>
      </c>
      <c r="W10" s="145" t="s">
        <v>308</v>
      </c>
      <c r="X10" s="145" t="s">
        <v>230</v>
      </c>
      <c r="Y10" s="145" t="s">
        <v>234</v>
      </c>
      <c r="Z10" s="145" t="s">
        <v>231</v>
      </c>
      <c r="AA10" s="145" t="s">
        <v>232</v>
      </c>
      <c r="AB10" s="145"/>
      <c r="AC10" s="145" t="s">
        <v>233</v>
      </c>
    </row>
    <row r="11" spans="1:29" ht="60" x14ac:dyDescent="0.25">
      <c r="A11" s="27" t="s">
        <v>6</v>
      </c>
      <c r="B11" s="39" t="s">
        <v>69</v>
      </c>
      <c r="C11" s="75"/>
      <c r="D11" s="75"/>
      <c r="E11" s="29"/>
      <c r="F11" s="29"/>
      <c r="G11" s="30"/>
      <c r="H11" s="30" t="s">
        <v>147</v>
      </c>
      <c r="I11" s="30"/>
      <c r="J11" s="30" t="s">
        <v>147</v>
      </c>
      <c r="K11" s="30"/>
      <c r="L11" s="30" t="s">
        <v>147</v>
      </c>
      <c r="M11" s="30"/>
      <c r="N11" s="30" t="s">
        <v>147</v>
      </c>
      <c r="O11" s="30"/>
      <c r="P11" s="30" t="s">
        <v>147</v>
      </c>
      <c r="Q11" s="30"/>
      <c r="R11" s="30" t="s">
        <v>147</v>
      </c>
      <c r="S11" s="30"/>
      <c r="T11" s="30" t="s">
        <v>147</v>
      </c>
      <c r="U11" s="30"/>
      <c r="V11" s="14"/>
    </row>
    <row r="12" spans="1:29" ht="15.75" x14ac:dyDescent="0.25">
      <c r="C12" s="28"/>
      <c r="D12" s="28"/>
      <c r="E12" s="31"/>
      <c r="F12" s="31"/>
      <c r="G12" s="3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31"/>
      <c r="V12" s="14"/>
    </row>
    <row r="13" spans="1:29" ht="15.75" x14ac:dyDescent="0.25">
      <c r="A13" s="32">
        <v>1</v>
      </c>
      <c r="B13" s="27">
        <f>'altro personale'!B13</f>
        <v>0</v>
      </c>
      <c r="C13" s="118">
        <f>'altro personale'!C13</f>
        <v>0</v>
      </c>
      <c r="D13" s="118">
        <f>'altro personale'!D13</f>
        <v>0</v>
      </c>
      <c r="E13" s="119">
        <f>'altro personale'!E13</f>
        <v>0</v>
      </c>
      <c r="F13" s="119" t="str">
        <f>IF(ISBLANK('altro personale'!F13),"",'altro personale'!F13)</f>
        <v/>
      </c>
      <c r="G13" s="120">
        <f>'altro personale'!G13</f>
        <v>0</v>
      </c>
      <c r="H13" s="121">
        <f>'altro personale'!H13</f>
        <v>0</v>
      </c>
      <c r="I13" s="131">
        <f>IFERROR(H13/T13,0)</f>
        <v>0</v>
      </c>
      <c r="J13" s="121">
        <f>'altro personale'!I13</f>
        <v>0</v>
      </c>
      <c r="K13" s="131">
        <f>IFERROR(J13/T13,0)</f>
        <v>0</v>
      </c>
      <c r="L13" s="121">
        <f>'altro personale'!J13</f>
        <v>0</v>
      </c>
      <c r="M13" s="131">
        <f>IFERROR(L13/T13,0)</f>
        <v>0</v>
      </c>
      <c r="N13" s="121">
        <f>'altro personale'!K13</f>
        <v>0</v>
      </c>
      <c r="O13" s="131">
        <f>IFERROR(N13/T13,0)</f>
        <v>0</v>
      </c>
      <c r="P13" s="122">
        <f>'altro personale'!L13</f>
        <v>0</v>
      </c>
      <c r="Q13" s="131">
        <f>IFERROR(P13/T13,0)</f>
        <v>0</v>
      </c>
      <c r="R13" s="122">
        <f>'altro personale'!M13</f>
        <v>0</v>
      </c>
      <c r="S13" s="131">
        <f>IFERROR(R13/T13,0)</f>
        <v>0</v>
      </c>
      <c r="T13" s="105">
        <f>H13+J13+L13+N13+P13+R13</f>
        <v>0</v>
      </c>
      <c r="U13" s="34"/>
      <c r="V13" s="51"/>
      <c r="W13" s="31">
        <f>_xlfn.DAYS(AC13,AA13)</f>
        <v>365</v>
      </c>
      <c r="X13" s="51">
        <f>(V13/365*W13/38*G13)</f>
        <v>0</v>
      </c>
      <c r="Y13" s="51">
        <f>MIN(T13,X13)</f>
        <v>0</v>
      </c>
      <c r="Z13" s="51">
        <f>Y13*I13</f>
        <v>0</v>
      </c>
      <c r="AA13" s="213">
        <f>IF(E13&lt;LK_Cooperative!$B$23,LK_Cooperative!$B$23,E13)</f>
        <v>44927</v>
      </c>
      <c r="AB13" s="213" t="str">
        <f>IF(ISBLANK(F13),LK_Cooperative!$C$23,F13)</f>
        <v/>
      </c>
      <c r="AC13" s="213">
        <f>IF(AB13&gt;LK_Cooperative!$C$23,LK_Cooperative!$C$23+1,AB13+1)</f>
        <v>45292</v>
      </c>
    </row>
    <row r="14" spans="1:29" ht="15.75" x14ac:dyDescent="0.25">
      <c r="A14" s="32">
        <v>2</v>
      </c>
      <c r="B14" s="27">
        <f>'altro personale'!B14</f>
        <v>0</v>
      </c>
      <c r="C14" s="118">
        <f>'altro personale'!C14</f>
        <v>0</v>
      </c>
      <c r="D14" s="118">
        <f>'altro personale'!D14</f>
        <v>0</v>
      </c>
      <c r="E14" s="119">
        <f>'altro personale'!E14</f>
        <v>0</v>
      </c>
      <c r="F14" s="119" t="str">
        <f>IF(ISBLANK('altro personale'!F14),"",'altro personale'!F14)</f>
        <v/>
      </c>
      <c r="G14" s="120">
        <f>'altro personale'!G14</f>
        <v>0</v>
      </c>
      <c r="H14" s="121">
        <f>'altro personale'!H14</f>
        <v>0</v>
      </c>
      <c r="I14" s="131">
        <f t="shared" ref="I14:I20" si="0">IFERROR(H14/T14,0)</f>
        <v>0</v>
      </c>
      <c r="J14" s="121">
        <f>'altro personale'!I14</f>
        <v>0</v>
      </c>
      <c r="K14" s="131">
        <f t="shared" ref="K14:K19" si="1">IFERROR(J14/T14,0)</f>
        <v>0</v>
      </c>
      <c r="L14" s="121">
        <f>'altro personale'!J14</f>
        <v>0</v>
      </c>
      <c r="M14" s="131">
        <f t="shared" ref="M14:M19" si="2">IFERROR(L14/T14,0)</f>
        <v>0</v>
      </c>
      <c r="N14" s="121">
        <f>'altro personale'!K14</f>
        <v>0</v>
      </c>
      <c r="O14" s="131">
        <f t="shared" ref="O14:O19" si="3">IFERROR(N14/T14,0)</f>
        <v>0</v>
      </c>
      <c r="P14" s="122">
        <f>'altro personale'!L14</f>
        <v>0</v>
      </c>
      <c r="Q14" s="131">
        <f t="shared" ref="Q14:Q19" si="4">IFERROR(P14/T14,0)</f>
        <v>0</v>
      </c>
      <c r="R14" s="122">
        <f>'altro personale'!M14</f>
        <v>0</v>
      </c>
      <c r="S14" s="131">
        <f t="shared" ref="S14:S19" si="5">IFERROR(R14/T14,0)</f>
        <v>0</v>
      </c>
      <c r="T14" s="105">
        <f t="shared" ref="T14:T20" si="6">H14+J14+L14+N14+P14+R14</f>
        <v>0</v>
      </c>
      <c r="U14" s="31"/>
      <c r="V14" s="51"/>
      <c r="W14" s="31">
        <f t="shared" ref="W14:W19" si="7">_xlfn.DAYS(AC14,AA14)</f>
        <v>365</v>
      </c>
      <c r="X14" s="51">
        <f t="shared" ref="X14:X19" si="8">(V14/365*W14/38*G14)</f>
        <v>0</v>
      </c>
      <c r="Y14" s="51">
        <f t="shared" ref="Y14:Y19" si="9">MIN(T14,X14)</f>
        <v>0</v>
      </c>
      <c r="Z14" s="51">
        <f t="shared" ref="Z14:Z19" si="10">Y14*I14</f>
        <v>0</v>
      </c>
      <c r="AA14" s="213">
        <f>IF(E14&lt;LK_Cooperative!$B$23,LK_Cooperative!$B$23,E14)</f>
        <v>44927</v>
      </c>
      <c r="AB14" s="213" t="str">
        <f>IF(ISBLANK(F14),LK_Cooperative!$C$23,F14)</f>
        <v/>
      </c>
      <c r="AC14" s="213">
        <f>IF(AB14&gt;LK_Cooperative!$C$23,LK_Cooperative!$C$23+1,AB14+1)</f>
        <v>45292</v>
      </c>
    </row>
    <row r="15" spans="1:29" ht="15.75" x14ac:dyDescent="0.25">
      <c r="A15" s="32">
        <v>3</v>
      </c>
      <c r="B15" s="27">
        <f>'altro personale'!B15</f>
        <v>0</v>
      </c>
      <c r="C15" s="118">
        <f>'altro personale'!C15</f>
        <v>0</v>
      </c>
      <c r="D15" s="118">
        <f>'altro personale'!D15</f>
        <v>0</v>
      </c>
      <c r="E15" s="119">
        <f>'altro personale'!E15</f>
        <v>0</v>
      </c>
      <c r="F15" s="119" t="str">
        <f>IF(ISBLANK('altro personale'!F15),"",'altro personale'!F15)</f>
        <v/>
      </c>
      <c r="G15" s="120">
        <f>'altro personale'!G15</f>
        <v>0</v>
      </c>
      <c r="H15" s="121">
        <f>'altro personale'!H15</f>
        <v>0</v>
      </c>
      <c r="I15" s="131">
        <f t="shared" si="0"/>
        <v>0</v>
      </c>
      <c r="J15" s="121">
        <f>'altro personale'!I15</f>
        <v>0</v>
      </c>
      <c r="K15" s="131">
        <f t="shared" si="1"/>
        <v>0</v>
      </c>
      <c r="L15" s="121">
        <f>'altro personale'!J15</f>
        <v>0</v>
      </c>
      <c r="M15" s="131">
        <f t="shared" si="2"/>
        <v>0</v>
      </c>
      <c r="N15" s="121">
        <f>'altro personale'!K15</f>
        <v>0</v>
      </c>
      <c r="O15" s="131">
        <f t="shared" si="3"/>
        <v>0</v>
      </c>
      <c r="P15" s="122">
        <f>'altro personale'!L15</f>
        <v>0</v>
      </c>
      <c r="Q15" s="131">
        <f t="shared" si="4"/>
        <v>0</v>
      </c>
      <c r="R15" s="122">
        <f>'altro personale'!M15</f>
        <v>0</v>
      </c>
      <c r="S15" s="131">
        <f t="shared" si="5"/>
        <v>0</v>
      </c>
      <c r="T15" s="105">
        <f t="shared" si="6"/>
        <v>0</v>
      </c>
      <c r="U15" s="31"/>
      <c r="V15" s="51"/>
      <c r="W15" s="31">
        <f t="shared" si="7"/>
        <v>365</v>
      </c>
      <c r="X15" s="51">
        <f t="shared" si="8"/>
        <v>0</v>
      </c>
      <c r="Y15" s="51">
        <f t="shared" si="9"/>
        <v>0</v>
      </c>
      <c r="Z15" s="51">
        <f t="shared" si="10"/>
        <v>0</v>
      </c>
      <c r="AA15" s="213">
        <f>IF(E15&lt;LK_Cooperative!$B$23,LK_Cooperative!$B$23,E15)</f>
        <v>44927</v>
      </c>
      <c r="AB15" s="213" t="str">
        <f>IF(ISBLANK(F15),LK_Cooperative!$C$23,F15)</f>
        <v/>
      </c>
      <c r="AC15" s="213">
        <f>IF(AB15&gt;LK_Cooperative!$C$23,LK_Cooperative!$C$23+1,AB15+1)</f>
        <v>45292</v>
      </c>
    </row>
    <row r="16" spans="1:29" ht="15.75" x14ac:dyDescent="0.25">
      <c r="A16" s="32">
        <v>4</v>
      </c>
      <c r="B16" s="27">
        <f>'altro personale'!B16</f>
        <v>0</v>
      </c>
      <c r="C16" s="118">
        <f>'altro personale'!C16</f>
        <v>0</v>
      </c>
      <c r="D16" s="118">
        <f>'altro personale'!D16</f>
        <v>0</v>
      </c>
      <c r="E16" s="119">
        <f>'altro personale'!E16</f>
        <v>0</v>
      </c>
      <c r="F16" s="119" t="str">
        <f>IF(ISBLANK('altro personale'!F16),"",'altro personale'!F16)</f>
        <v/>
      </c>
      <c r="G16" s="120">
        <f>'altro personale'!G16</f>
        <v>0</v>
      </c>
      <c r="H16" s="121">
        <f>'altro personale'!H16</f>
        <v>0</v>
      </c>
      <c r="I16" s="131">
        <f t="shared" si="0"/>
        <v>0</v>
      </c>
      <c r="J16" s="121">
        <f>'altro personale'!I16</f>
        <v>0</v>
      </c>
      <c r="K16" s="131">
        <f t="shared" si="1"/>
        <v>0</v>
      </c>
      <c r="L16" s="121">
        <f>'altro personale'!J16</f>
        <v>0</v>
      </c>
      <c r="M16" s="131">
        <f t="shared" si="2"/>
        <v>0</v>
      </c>
      <c r="N16" s="121">
        <f>'altro personale'!K16</f>
        <v>0</v>
      </c>
      <c r="O16" s="131">
        <f t="shared" si="3"/>
        <v>0</v>
      </c>
      <c r="P16" s="122">
        <f>'altro personale'!L16</f>
        <v>0</v>
      </c>
      <c r="Q16" s="131">
        <f t="shared" si="4"/>
        <v>0</v>
      </c>
      <c r="R16" s="122">
        <f>'altro personale'!M16</f>
        <v>0</v>
      </c>
      <c r="S16" s="131">
        <f t="shared" si="5"/>
        <v>0</v>
      </c>
      <c r="T16" s="105">
        <f t="shared" si="6"/>
        <v>0</v>
      </c>
      <c r="U16" s="31"/>
      <c r="V16" s="51"/>
      <c r="W16" s="31">
        <f t="shared" si="7"/>
        <v>365</v>
      </c>
      <c r="X16" s="51">
        <f t="shared" si="8"/>
        <v>0</v>
      </c>
      <c r="Y16" s="51">
        <f t="shared" si="9"/>
        <v>0</v>
      </c>
      <c r="Z16" s="51">
        <f t="shared" si="10"/>
        <v>0</v>
      </c>
      <c r="AA16" s="213">
        <f>IF(E16&lt;LK_Cooperative!$B$23,LK_Cooperative!$B$23,E16)</f>
        <v>44927</v>
      </c>
      <c r="AB16" s="213" t="str">
        <f>IF(ISBLANK(F16),LK_Cooperative!$C$23,F16)</f>
        <v/>
      </c>
      <c r="AC16" s="213">
        <f>IF(AB16&gt;LK_Cooperative!$C$23,LK_Cooperative!$C$23+1,AB16+1)</f>
        <v>45292</v>
      </c>
    </row>
    <row r="17" spans="1:29" ht="15.75" x14ac:dyDescent="0.25">
      <c r="A17" s="32">
        <v>5</v>
      </c>
      <c r="B17" s="27">
        <f>'altro personale'!B17</f>
        <v>0</v>
      </c>
      <c r="C17" s="118">
        <f>'altro personale'!C17</f>
        <v>0</v>
      </c>
      <c r="D17" s="118">
        <f>'altro personale'!D17</f>
        <v>0</v>
      </c>
      <c r="E17" s="119">
        <f>'altro personale'!E17</f>
        <v>0</v>
      </c>
      <c r="F17" s="119" t="str">
        <f>IF(ISBLANK('altro personale'!F17),"",'altro personale'!F17)</f>
        <v/>
      </c>
      <c r="G17" s="120">
        <f>'altro personale'!G17</f>
        <v>0</v>
      </c>
      <c r="H17" s="121">
        <f>'altro personale'!H17</f>
        <v>0</v>
      </c>
      <c r="I17" s="131">
        <f t="shared" si="0"/>
        <v>0</v>
      </c>
      <c r="J17" s="121">
        <f>'altro personale'!I17</f>
        <v>0</v>
      </c>
      <c r="K17" s="131">
        <f t="shared" si="1"/>
        <v>0</v>
      </c>
      <c r="L17" s="121">
        <f>'altro personale'!J17</f>
        <v>0</v>
      </c>
      <c r="M17" s="131">
        <f t="shared" si="2"/>
        <v>0</v>
      </c>
      <c r="N17" s="121">
        <f>'altro personale'!K17</f>
        <v>0</v>
      </c>
      <c r="O17" s="131">
        <f t="shared" si="3"/>
        <v>0</v>
      </c>
      <c r="P17" s="122">
        <f>'altro personale'!L17</f>
        <v>0</v>
      </c>
      <c r="Q17" s="131">
        <f t="shared" si="4"/>
        <v>0</v>
      </c>
      <c r="R17" s="122">
        <f>'altro personale'!M17</f>
        <v>0</v>
      </c>
      <c r="S17" s="131">
        <f t="shared" si="5"/>
        <v>0</v>
      </c>
      <c r="T17" s="105">
        <f t="shared" si="6"/>
        <v>0</v>
      </c>
      <c r="U17" s="31"/>
      <c r="V17" s="51"/>
      <c r="W17" s="31">
        <f t="shared" si="7"/>
        <v>365</v>
      </c>
      <c r="X17" s="51">
        <f t="shared" si="8"/>
        <v>0</v>
      </c>
      <c r="Y17" s="51">
        <f t="shared" si="9"/>
        <v>0</v>
      </c>
      <c r="Z17" s="51">
        <f t="shared" si="10"/>
        <v>0</v>
      </c>
      <c r="AA17" s="213">
        <f>IF(E17&lt;LK_Cooperative!$B$23,LK_Cooperative!$B$23,E17)</f>
        <v>44927</v>
      </c>
      <c r="AB17" s="213" t="str">
        <f>IF(ISBLANK(F17),LK_Cooperative!$C$23,F17)</f>
        <v/>
      </c>
      <c r="AC17" s="213">
        <f>IF(AB17&gt;LK_Cooperative!$C$23,LK_Cooperative!$C$23+1,AB17+1)</f>
        <v>45292</v>
      </c>
    </row>
    <row r="18" spans="1:29" ht="15.75" x14ac:dyDescent="0.25">
      <c r="A18" s="32">
        <v>6</v>
      </c>
      <c r="B18" s="27">
        <f>'altro personale'!B18</f>
        <v>0</v>
      </c>
      <c r="C18" s="118">
        <f>'altro personale'!C18</f>
        <v>0</v>
      </c>
      <c r="D18" s="118">
        <f>'altro personale'!D18</f>
        <v>0</v>
      </c>
      <c r="E18" s="119">
        <f>'altro personale'!E18</f>
        <v>0</v>
      </c>
      <c r="F18" s="119" t="str">
        <f>IF(ISBLANK('altro personale'!F18),"",'altro personale'!F18)</f>
        <v/>
      </c>
      <c r="G18" s="120">
        <f>'altro personale'!G18</f>
        <v>0</v>
      </c>
      <c r="H18" s="121">
        <f>'altro personale'!H18</f>
        <v>0</v>
      </c>
      <c r="I18" s="131">
        <f t="shared" si="0"/>
        <v>0</v>
      </c>
      <c r="J18" s="121">
        <f>'altro personale'!I18</f>
        <v>0</v>
      </c>
      <c r="K18" s="131">
        <f t="shared" si="1"/>
        <v>0</v>
      </c>
      <c r="L18" s="121">
        <f>'altro personale'!J18</f>
        <v>0</v>
      </c>
      <c r="M18" s="131">
        <f t="shared" si="2"/>
        <v>0</v>
      </c>
      <c r="N18" s="121">
        <f>'altro personale'!K18</f>
        <v>0</v>
      </c>
      <c r="O18" s="131">
        <f t="shared" si="3"/>
        <v>0</v>
      </c>
      <c r="P18" s="122">
        <f>'altro personale'!L18</f>
        <v>0</v>
      </c>
      <c r="Q18" s="131">
        <f t="shared" si="4"/>
        <v>0</v>
      </c>
      <c r="R18" s="122">
        <f>'altro personale'!M18</f>
        <v>0</v>
      </c>
      <c r="S18" s="131">
        <f t="shared" si="5"/>
        <v>0</v>
      </c>
      <c r="T18" s="105">
        <f t="shared" si="6"/>
        <v>0</v>
      </c>
      <c r="U18" s="31"/>
      <c r="V18" s="51"/>
      <c r="W18" s="31">
        <f t="shared" si="7"/>
        <v>365</v>
      </c>
      <c r="X18" s="51">
        <f t="shared" si="8"/>
        <v>0</v>
      </c>
      <c r="Y18" s="51">
        <f t="shared" si="9"/>
        <v>0</v>
      </c>
      <c r="Z18" s="51">
        <f t="shared" si="10"/>
        <v>0</v>
      </c>
      <c r="AA18" s="213">
        <f>IF(E18&lt;LK_Cooperative!$B$23,LK_Cooperative!$B$23,E18)</f>
        <v>44927</v>
      </c>
      <c r="AB18" s="213" t="str">
        <f>IF(ISBLANK(F18),LK_Cooperative!$C$23,F18)</f>
        <v/>
      </c>
      <c r="AC18" s="213">
        <f>IF(AB18&gt;LK_Cooperative!$C$23,LK_Cooperative!$C$23+1,AB18+1)</f>
        <v>45292</v>
      </c>
    </row>
    <row r="19" spans="1:29" ht="15.75" x14ac:dyDescent="0.25">
      <c r="A19" s="32">
        <v>7</v>
      </c>
      <c r="B19" s="27">
        <f>'altro personale'!B19</f>
        <v>0</v>
      </c>
      <c r="C19" s="118">
        <f>'altro personale'!C19</f>
        <v>0</v>
      </c>
      <c r="D19" s="118">
        <f>'altro personale'!D19</f>
        <v>0</v>
      </c>
      <c r="E19" s="119">
        <f>'altro personale'!E19</f>
        <v>0</v>
      </c>
      <c r="F19" s="119" t="str">
        <f>IF(ISBLANK('altro personale'!F19),"",'altro personale'!F19)</f>
        <v/>
      </c>
      <c r="G19" s="120">
        <f>'altro personale'!G19</f>
        <v>0</v>
      </c>
      <c r="H19" s="121">
        <f>'altro personale'!H19</f>
        <v>0</v>
      </c>
      <c r="I19" s="131">
        <f t="shared" si="0"/>
        <v>0</v>
      </c>
      <c r="J19" s="121">
        <f>'altro personale'!I19</f>
        <v>0</v>
      </c>
      <c r="K19" s="131">
        <f t="shared" si="1"/>
        <v>0</v>
      </c>
      <c r="L19" s="121">
        <f>'altro personale'!J19</f>
        <v>0</v>
      </c>
      <c r="M19" s="131">
        <f t="shared" si="2"/>
        <v>0</v>
      </c>
      <c r="N19" s="121">
        <f>'altro personale'!K19</f>
        <v>0</v>
      </c>
      <c r="O19" s="131">
        <f t="shared" si="3"/>
        <v>0</v>
      </c>
      <c r="P19" s="122">
        <f>'altro personale'!L19</f>
        <v>0</v>
      </c>
      <c r="Q19" s="131">
        <f t="shared" si="4"/>
        <v>0</v>
      </c>
      <c r="R19" s="122">
        <f>'altro personale'!M19</f>
        <v>0</v>
      </c>
      <c r="S19" s="131">
        <f t="shared" si="5"/>
        <v>0</v>
      </c>
      <c r="T19" s="105">
        <f t="shared" si="6"/>
        <v>0</v>
      </c>
      <c r="U19" s="31"/>
      <c r="V19" s="51"/>
      <c r="W19" s="31">
        <f t="shared" si="7"/>
        <v>365</v>
      </c>
      <c r="X19" s="51">
        <f t="shared" si="8"/>
        <v>0</v>
      </c>
      <c r="Y19" s="51">
        <f t="shared" si="9"/>
        <v>0</v>
      </c>
      <c r="Z19" s="51">
        <f t="shared" si="10"/>
        <v>0</v>
      </c>
      <c r="AA19" s="213">
        <f>IF(E19&lt;LK_Cooperative!$B$23,LK_Cooperative!$B$23,E19)</f>
        <v>44927</v>
      </c>
      <c r="AB19" s="213" t="str">
        <f>IF(ISBLANK(F19),LK_Cooperative!$C$23,F19)</f>
        <v/>
      </c>
      <c r="AC19" s="213">
        <f>IF(AB19&gt;LK_Cooperative!$C$23,LK_Cooperative!$C$23+1,AB19+1)</f>
        <v>45292</v>
      </c>
    </row>
    <row r="20" spans="1:29" ht="15.75" x14ac:dyDescent="0.25">
      <c r="A20" s="24" t="s">
        <v>6</v>
      </c>
      <c r="B20" s="36" t="s">
        <v>67</v>
      </c>
      <c r="C20" s="36"/>
      <c r="D20" s="36"/>
      <c r="E20" s="34"/>
      <c r="F20" s="34"/>
      <c r="G20" s="35"/>
      <c r="H20" s="96">
        <f t="shared" ref="H20:R20" si="11">SUM(H13:H19)</f>
        <v>0</v>
      </c>
      <c r="I20" s="131">
        <f t="shared" si="0"/>
        <v>0</v>
      </c>
      <c r="J20" s="96">
        <f t="shared" si="11"/>
        <v>0</v>
      </c>
      <c r="K20" s="131">
        <f>IFERROR(J20/T20,0)</f>
        <v>0</v>
      </c>
      <c r="L20" s="96">
        <f t="shared" si="11"/>
        <v>0</v>
      </c>
      <c r="M20" s="131">
        <f>IFERROR(L20/T20,0)</f>
        <v>0</v>
      </c>
      <c r="N20" s="96">
        <f t="shared" si="11"/>
        <v>0</v>
      </c>
      <c r="O20" s="131">
        <f>IFERROR(N20/T20,0)</f>
        <v>0</v>
      </c>
      <c r="P20" s="96">
        <f t="shared" si="11"/>
        <v>0</v>
      </c>
      <c r="Q20" s="131">
        <f>IFERROR(P20/T20,0)</f>
        <v>0</v>
      </c>
      <c r="R20" s="96">
        <f t="shared" si="11"/>
        <v>0</v>
      </c>
      <c r="S20" s="131">
        <f>IFERROR(R20/T20,0)</f>
        <v>0</v>
      </c>
      <c r="T20" s="96">
        <f t="shared" si="6"/>
        <v>0</v>
      </c>
      <c r="U20" s="31"/>
      <c r="V20" s="51"/>
      <c r="W20" s="31"/>
      <c r="X20" s="150"/>
      <c r="Y20" s="219">
        <f>SUM(Y13:Y19)</f>
        <v>0</v>
      </c>
      <c r="Z20" s="219">
        <f>SUM(Z13:Z19)</f>
        <v>0</v>
      </c>
      <c r="AA20" s="149"/>
      <c r="AB20" s="149"/>
      <c r="AC20" s="149"/>
    </row>
    <row r="21" spans="1:29" ht="15.75" x14ac:dyDescent="0.25">
      <c r="A21" s="10"/>
      <c r="B21" s="10"/>
      <c r="C21" s="10"/>
      <c r="D21" s="10"/>
      <c r="E21" s="16"/>
      <c r="F21" s="16"/>
      <c r="G21" s="17"/>
      <c r="H21" s="17"/>
      <c r="I21" s="17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9"/>
      <c r="U21" s="31"/>
      <c r="V21" s="31"/>
      <c r="W21" s="31"/>
      <c r="X21" s="150"/>
      <c r="Y21" s="150"/>
      <c r="Z21" s="150"/>
      <c r="AA21" s="149"/>
      <c r="AB21" s="149"/>
      <c r="AC21" s="149"/>
    </row>
    <row r="22" spans="1:29" ht="15.75" x14ac:dyDescent="0.25">
      <c r="U22" s="31"/>
      <c r="V22" s="31"/>
      <c r="W22" s="31"/>
      <c r="X22" s="150" t="s">
        <v>236</v>
      </c>
      <c r="Y22" s="51">
        <f>T20-Y20</f>
        <v>0</v>
      </c>
      <c r="Z22" s="51">
        <f>H20-Z20</f>
        <v>0</v>
      </c>
      <c r="AA22" s="149"/>
      <c r="AB22" s="149"/>
      <c r="AC22" s="149"/>
    </row>
    <row r="23" spans="1:29" s="14" customFormat="1" x14ac:dyDescent="0.2">
      <c r="U23" s="31"/>
      <c r="V23" s="31"/>
      <c r="W23" s="31"/>
      <c r="X23" s="150"/>
      <c r="Y23" s="150"/>
      <c r="Z23" s="150"/>
      <c r="AA23" s="149"/>
      <c r="AB23" s="149"/>
      <c r="AC23" s="149"/>
    </row>
    <row r="24" spans="1:29" s="14" customFormat="1" x14ac:dyDescent="0.2">
      <c r="A24" s="14" t="s">
        <v>126</v>
      </c>
      <c r="B24" s="14" t="s">
        <v>133</v>
      </c>
      <c r="U24" s="31"/>
      <c r="V24" s="31"/>
      <c r="W24" s="31"/>
      <c r="X24" s="31"/>
      <c r="Y24" s="51"/>
      <c r="Z24" s="31"/>
      <c r="AA24" s="149"/>
      <c r="AB24" s="149"/>
      <c r="AC24" s="149"/>
    </row>
    <row r="25" spans="1:29" s="14" customFormat="1" ht="15.75" x14ac:dyDescent="0.25">
      <c r="U25" s="31"/>
      <c r="W25"/>
      <c r="X25"/>
      <c r="Y25" s="148"/>
      <c r="Z25"/>
      <c r="AA25" s="147"/>
      <c r="AB25" s="147"/>
      <c r="AC25" s="147"/>
    </row>
    <row r="26" spans="1:29" s="14" customFormat="1" ht="14.25" x14ac:dyDescent="0.2">
      <c r="A26" s="79" t="s">
        <v>134</v>
      </c>
      <c r="B26" s="14" t="s">
        <v>135</v>
      </c>
    </row>
    <row r="27" spans="1:29" s="14" customFormat="1" ht="14.25" x14ac:dyDescent="0.2">
      <c r="B27" s="14" t="s">
        <v>130</v>
      </c>
    </row>
    <row r="28" spans="1:29" s="14" customFormat="1" ht="14.25" x14ac:dyDescent="0.2">
      <c r="B28" s="14" t="s">
        <v>129</v>
      </c>
    </row>
    <row r="29" spans="1:29" s="14" customFormat="1" ht="14.25" x14ac:dyDescent="0.2">
      <c r="B29" s="14" t="s">
        <v>132</v>
      </c>
    </row>
    <row r="30" spans="1:29" s="14" customFormat="1" ht="14.25" x14ac:dyDescent="0.2">
      <c r="B30" s="14" t="s">
        <v>131</v>
      </c>
    </row>
    <row r="31" spans="1:29" s="14" customFormat="1" ht="14.25" x14ac:dyDescent="0.2"/>
  </sheetData>
  <mergeCells count="4">
    <mergeCell ref="F1:H1"/>
    <mergeCell ref="A5:B5"/>
    <mergeCell ref="U9:AC9"/>
    <mergeCell ref="A2:D2"/>
  </mergeCells>
  <dataValidations count="2">
    <dataValidation type="list" allowBlank="1" showInputMessage="1" showErrorMessage="1" sqref="C12:C19" xr:uid="{2AC4B462-D2E2-4305-964F-51E40D5FB3F3}">
      <formula1>"MSA | LSM, OSA | M, BA | LT, MA | LM"</formula1>
    </dataValidation>
    <dataValidation showErrorMessage="1" sqref="A5:B5" xr:uid="{386DFD2A-C33B-4381-AE9A-B4AC5AEA77DA}"/>
  </dataValidations>
  <pageMargins left="0.70866141732283472" right="0.70866141732283472" top="0.78740157480314965" bottom="0.78740157480314965" header="0.31496062992125984" footer="0.31496062992125984"/>
  <pageSetup paperSize="8" scale="54" orientation="landscape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87D20-7520-468D-98C5-703DAD727E4B}">
  <sheetPr>
    <pageSetUpPr fitToPage="1"/>
  </sheetPr>
  <dimension ref="A1:N44"/>
  <sheetViews>
    <sheetView zoomScale="90" zoomScaleNormal="90" workbookViewId="0">
      <selection activeCell="H66" sqref="H66"/>
    </sheetView>
  </sheetViews>
  <sheetFormatPr baseColWidth="10" defaultColWidth="11.42578125" defaultRowHeight="15" x14ac:dyDescent="0.25"/>
  <cols>
    <col min="1" max="1" width="9.42578125" customWidth="1"/>
    <col min="2" max="2" width="99.28515625" customWidth="1"/>
    <col min="3" max="3" width="19.28515625" customWidth="1"/>
    <col min="4" max="4" width="18.140625" bestFit="1" customWidth="1"/>
    <col min="5" max="6" width="23.42578125" customWidth="1"/>
    <col min="7" max="7" width="18.140625" bestFit="1" customWidth="1"/>
    <col min="8" max="12" width="16.28515625" customWidth="1"/>
    <col min="13" max="13" width="25.7109375" customWidth="1"/>
  </cols>
  <sheetData>
    <row r="1" spans="1:14" ht="18" x14ac:dyDescent="0.25">
      <c r="A1" s="235" t="s">
        <v>294</v>
      </c>
      <c r="B1" s="235"/>
      <c r="C1" s="6"/>
      <c r="D1" s="234" t="s">
        <v>216</v>
      </c>
      <c r="E1" s="234"/>
      <c r="F1" s="234"/>
    </row>
    <row r="2" spans="1:14" ht="18" x14ac:dyDescent="0.25">
      <c r="A2" s="235" t="s">
        <v>295</v>
      </c>
      <c r="B2" s="235"/>
      <c r="C2" s="6"/>
      <c r="D2" s="6"/>
    </row>
    <row r="3" spans="1:14" x14ac:dyDescent="0.25">
      <c r="A3" s="2"/>
      <c r="B3" s="2"/>
      <c r="C3" s="2"/>
      <c r="D3" s="20"/>
    </row>
    <row r="4" spans="1:14" ht="15.75" x14ac:dyDescent="0.25">
      <c r="A4" s="24" t="s">
        <v>0</v>
      </c>
      <c r="B4" s="24"/>
      <c r="C4" s="6"/>
      <c r="D4" s="6"/>
      <c r="H4" s="5"/>
    </row>
    <row r="5" spans="1:14" x14ac:dyDescent="0.25">
      <c r="A5" s="236">
        <f>riepilogo!$A$5</f>
        <v>0</v>
      </c>
      <c r="B5" s="236"/>
      <c r="C5" s="2"/>
      <c r="F5" s="2"/>
    </row>
    <row r="6" spans="1:14" x14ac:dyDescent="0.25">
      <c r="A6" s="25"/>
      <c r="B6" s="25"/>
      <c r="C6" s="27"/>
      <c r="D6" s="26"/>
    </row>
    <row r="7" spans="1:14" ht="33.75" x14ac:dyDescent="0.25">
      <c r="A7" s="27"/>
      <c r="B7" s="27"/>
      <c r="D7" s="76" t="s">
        <v>121</v>
      </c>
      <c r="G7" s="77" t="s">
        <v>142</v>
      </c>
      <c r="H7" s="77" t="s">
        <v>137</v>
      </c>
      <c r="I7" s="77" t="s">
        <v>138</v>
      </c>
      <c r="J7" s="77" t="s">
        <v>139</v>
      </c>
      <c r="K7" s="77" t="s">
        <v>140</v>
      </c>
      <c r="L7" s="77" t="s">
        <v>141</v>
      </c>
    </row>
    <row r="8" spans="1:14" ht="15.75" x14ac:dyDescent="0.25">
      <c r="A8" s="24" t="s">
        <v>70</v>
      </c>
      <c r="B8" s="24" t="s">
        <v>75</v>
      </c>
      <c r="C8" s="3"/>
      <c r="D8" s="4"/>
    </row>
    <row r="9" spans="1:14" ht="15.75" x14ac:dyDescent="0.25">
      <c r="A9" s="24"/>
      <c r="B9" s="24"/>
      <c r="C9" s="3"/>
      <c r="D9" s="4"/>
      <c r="E9" s="17"/>
      <c r="F9" s="16"/>
      <c r="G9" s="17"/>
    </row>
    <row r="10" spans="1:14" ht="15.75" x14ac:dyDescent="0.25">
      <c r="A10" s="46" t="s">
        <v>71</v>
      </c>
      <c r="B10" s="24" t="s">
        <v>296</v>
      </c>
      <c r="C10" s="3"/>
      <c r="D10" s="111">
        <f>G10+H10+I10+J10+K10+L10</f>
        <v>0</v>
      </c>
      <c r="E10" s="17"/>
      <c r="F10" s="16"/>
      <c r="G10" s="138">
        <f>entrate!G10</f>
        <v>0</v>
      </c>
      <c r="H10" s="138">
        <f>entrate!H10</f>
        <v>0</v>
      </c>
      <c r="I10" s="138">
        <f>entrate!I10</f>
        <v>0</v>
      </c>
      <c r="J10" s="138">
        <f>entrate!J10</f>
        <v>0</v>
      </c>
      <c r="K10" s="138">
        <f>entrate!K10</f>
        <v>0</v>
      </c>
      <c r="L10" s="138">
        <f>entrate!L10</f>
        <v>0</v>
      </c>
    </row>
    <row r="11" spans="1:14" ht="15.75" x14ac:dyDescent="0.25">
      <c r="A11" s="46"/>
      <c r="B11" s="24"/>
      <c r="C11" s="3"/>
      <c r="D11" s="68"/>
      <c r="E11" s="17"/>
      <c r="F11" s="16"/>
      <c r="G11" s="17"/>
    </row>
    <row r="12" spans="1:14" ht="15.75" x14ac:dyDescent="0.25">
      <c r="A12" s="46" t="s">
        <v>72</v>
      </c>
      <c r="B12" s="24" t="s">
        <v>76</v>
      </c>
      <c r="C12" s="34"/>
      <c r="D12" s="111">
        <f>SUM(D13:D17)</f>
        <v>0</v>
      </c>
      <c r="E12" s="17"/>
      <c r="F12" s="16"/>
      <c r="G12" s="112">
        <f>SUM(G13:G17)</f>
        <v>0</v>
      </c>
      <c r="H12" s="112">
        <f t="shared" ref="H12:L12" si="0">SUM(H13:H17)</f>
        <v>0</v>
      </c>
      <c r="I12" s="112">
        <f t="shared" si="0"/>
        <v>0</v>
      </c>
      <c r="J12" s="112">
        <f t="shared" si="0"/>
        <v>0</v>
      </c>
      <c r="K12" s="112">
        <f t="shared" si="0"/>
        <v>0</v>
      </c>
      <c r="L12" s="112">
        <f t="shared" si="0"/>
        <v>0</v>
      </c>
      <c r="M12" s="14"/>
      <c r="N12" s="14"/>
    </row>
    <row r="13" spans="1:14" x14ac:dyDescent="0.25">
      <c r="A13" s="27" t="s">
        <v>82</v>
      </c>
      <c r="B13" s="28" t="s">
        <v>97</v>
      </c>
      <c r="C13" s="34"/>
      <c r="D13" s="112">
        <f>G13+H13+I13+J13+K13+L13</f>
        <v>0</v>
      </c>
      <c r="E13" s="17"/>
      <c r="F13" s="16"/>
      <c r="G13" s="139">
        <f>entrate!G13</f>
        <v>0</v>
      </c>
      <c r="H13" s="139">
        <f>entrate!H13</f>
        <v>0</v>
      </c>
      <c r="I13" s="139">
        <f>entrate!I13</f>
        <v>0</v>
      </c>
      <c r="J13" s="139">
        <f>entrate!J13</f>
        <v>0</v>
      </c>
      <c r="K13" s="139">
        <f>entrate!K13</f>
        <v>0</v>
      </c>
      <c r="L13" s="139">
        <f>entrate!L13</f>
        <v>0</v>
      </c>
      <c r="M13" s="14"/>
      <c r="N13" s="14"/>
    </row>
    <row r="14" spans="1:14" x14ac:dyDescent="0.25">
      <c r="A14" s="27" t="s">
        <v>83</v>
      </c>
      <c r="B14" s="28" t="s">
        <v>98</v>
      </c>
      <c r="C14" s="34"/>
      <c r="D14" s="112">
        <f t="shared" ref="D14:D15" si="1">G14+H14+I14+J14+K14+L14</f>
        <v>0</v>
      </c>
      <c r="E14" s="17"/>
      <c r="F14" s="16"/>
      <c r="G14" s="139">
        <f>entrate!G14</f>
        <v>0</v>
      </c>
      <c r="H14" s="139">
        <f>entrate!H14</f>
        <v>0</v>
      </c>
      <c r="I14" s="139">
        <f>entrate!I14</f>
        <v>0</v>
      </c>
      <c r="J14" s="139">
        <f>entrate!J14</f>
        <v>0</v>
      </c>
      <c r="K14" s="139">
        <f>entrate!K14</f>
        <v>0</v>
      </c>
      <c r="L14" s="139">
        <f>entrate!L14</f>
        <v>0</v>
      </c>
      <c r="M14" s="14"/>
      <c r="N14" s="14"/>
    </row>
    <row r="15" spans="1:14" x14ac:dyDescent="0.25">
      <c r="A15" s="27" t="s">
        <v>84</v>
      </c>
      <c r="B15" s="28" t="s">
        <v>99</v>
      </c>
      <c r="C15" s="34"/>
      <c r="D15" s="112">
        <f t="shared" si="1"/>
        <v>0</v>
      </c>
      <c r="E15" s="17"/>
      <c r="F15" s="16"/>
      <c r="G15" s="139">
        <f>entrate!G15</f>
        <v>0</v>
      </c>
      <c r="H15" s="139">
        <f>entrate!H15</f>
        <v>0</v>
      </c>
      <c r="I15" s="139">
        <f>entrate!I15</f>
        <v>0</v>
      </c>
      <c r="J15" s="139">
        <f>entrate!J15</f>
        <v>0</v>
      </c>
      <c r="K15" s="139">
        <f>entrate!K15</f>
        <v>0</v>
      </c>
      <c r="L15" s="139">
        <f>entrate!L15</f>
        <v>0</v>
      </c>
      <c r="M15" s="14"/>
      <c r="N15" s="14"/>
    </row>
    <row r="16" spans="1:14" x14ac:dyDescent="0.25">
      <c r="A16" s="27" t="s">
        <v>85</v>
      </c>
      <c r="B16" s="28" t="s">
        <v>221</v>
      </c>
      <c r="C16" s="222">
        <f>entrate!C16</f>
        <v>0</v>
      </c>
      <c r="D16" s="112">
        <f>G16+H16+I16+J16+K16+L16</f>
        <v>0</v>
      </c>
      <c r="E16" s="17"/>
      <c r="F16" s="16"/>
      <c r="G16" s="139">
        <f>entrate!G16</f>
        <v>0</v>
      </c>
      <c r="H16" s="139">
        <f>entrate!H16</f>
        <v>0</v>
      </c>
      <c r="I16" s="139">
        <f>entrate!I16</f>
        <v>0</v>
      </c>
      <c r="J16" s="139">
        <f>entrate!J16</f>
        <v>0</v>
      </c>
      <c r="K16" s="139">
        <f>entrate!K16</f>
        <v>0</v>
      </c>
      <c r="L16" s="139">
        <f>entrate!L16</f>
        <v>0</v>
      </c>
      <c r="M16" s="14"/>
      <c r="N16" s="14"/>
    </row>
    <row r="17" spans="1:14" x14ac:dyDescent="0.25">
      <c r="A17" s="27"/>
      <c r="B17" s="28"/>
      <c r="C17" s="222">
        <f>entrate!C17</f>
        <v>0</v>
      </c>
      <c r="D17" s="112">
        <f>G17+H17+I17+J17+K17+L17</f>
        <v>0</v>
      </c>
      <c r="E17" s="17"/>
      <c r="F17" s="16"/>
      <c r="G17" s="138">
        <f>entrate!G17</f>
        <v>0</v>
      </c>
      <c r="H17" s="138">
        <f>entrate!H17</f>
        <v>0</v>
      </c>
      <c r="I17" s="138">
        <f>entrate!I17</f>
        <v>0</v>
      </c>
      <c r="J17" s="138">
        <f>entrate!J17</f>
        <v>0</v>
      </c>
      <c r="K17" s="138">
        <f>entrate!K17</f>
        <v>0</v>
      </c>
      <c r="L17" s="138">
        <f>entrate!L17</f>
        <v>0</v>
      </c>
      <c r="M17" s="14"/>
      <c r="N17" s="14"/>
    </row>
    <row r="18" spans="1:14" x14ac:dyDescent="0.25">
      <c r="A18" s="27"/>
      <c r="C18" s="34"/>
      <c r="D18" s="69"/>
      <c r="E18" s="17"/>
      <c r="F18" s="16"/>
      <c r="G18" s="69"/>
      <c r="H18" s="69"/>
      <c r="I18" s="69"/>
      <c r="J18" s="69"/>
      <c r="K18" s="69"/>
      <c r="L18" s="69"/>
      <c r="M18" s="14"/>
      <c r="N18" s="14"/>
    </row>
    <row r="19" spans="1:14" x14ac:dyDescent="0.25">
      <c r="A19" s="27"/>
      <c r="B19" s="28"/>
      <c r="C19" s="34"/>
      <c r="D19" s="34"/>
      <c r="E19" s="17"/>
      <c r="F19" s="16"/>
      <c r="H19" s="14"/>
      <c r="I19" s="14"/>
      <c r="J19" s="14"/>
      <c r="K19" s="14"/>
      <c r="L19" s="14"/>
      <c r="M19" s="14"/>
      <c r="N19" s="14"/>
    </row>
    <row r="20" spans="1:14" s="44" customFormat="1" ht="15.75" x14ac:dyDescent="0.25">
      <c r="A20" s="46" t="s">
        <v>73</v>
      </c>
      <c r="B20" s="24" t="s">
        <v>77</v>
      </c>
      <c r="C20" s="47"/>
      <c r="D20" s="111">
        <f>SUM(D21:D25)</f>
        <v>0</v>
      </c>
      <c r="E20" s="42"/>
      <c r="F20" s="41"/>
      <c r="G20" s="112">
        <f>SUM(G21:G25)</f>
        <v>0</v>
      </c>
      <c r="H20" s="112">
        <f t="shared" ref="H20:L20" si="2">SUM(H21:H25)</f>
        <v>0</v>
      </c>
      <c r="I20" s="112">
        <f t="shared" si="2"/>
        <v>0</v>
      </c>
      <c r="J20" s="112">
        <f t="shared" si="2"/>
        <v>0</v>
      </c>
      <c r="K20" s="112">
        <f t="shared" si="2"/>
        <v>0</v>
      </c>
      <c r="L20" s="112">
        <f t="shared" si="2"/>
        <v>0</v>
      </c>
      <c r="M20" s="41"/>
      <c r="N20" s="43"/>
    </row>
    <row r="21" spans="1:14" x14ac:dyDescent="0.25">
      <c r="A21" s="27" t="s">
        <v>86</v>
      </c>
      <c r="B21" s="28" t="s">
        <v>100</v>
      </c>
      <c r="C21" s="222">
        <f>entrate!C21</f>
        <v>0</v>
      </c>
      <c r="D21" s="112">
        <f>G21+H21+I21+J21+K21+L21</f>
        <v>0</v>
      </c>
      <c r="E21" s="18"/>
      <c r="F21" s="16"/>
      <c r="G21" s="139">
        <f>entrate!G21</f>
        <v>0</v>
      </c>
      <c r="H21" s="139">
        <f>entrate!H21</f>
        <v>0</v>
      </c>
      <c r="I21" s="139">
        <f>entrate!I21</f>
        <v>0</v>
      </c>
      <c r="J21" s="139">
        <f>entrate!J21</f>
        <v>0</v>
      </c>
      <c r="K21" s="139">
        <f>entrate!K21</f>
        <v>0</v>
      </c>
      <c r="L21" s="139">
        <f>entrate!L21</f>
        <v>0</v>
      </c>
      <c r="M21" s="16"/>
      <c r="N21" s="14"/>
    </row>
    <row r="22" spans="1:14" x14ac:dyDescent="0.25">
      <c r="A22" s="27" t="s">
        <v>87</v>
      </c>
      <c r="B22" s="28" t="s">
        <v>106</v>
      </c>
      <c r="C22" s="222">
        <f>entrate!C22</f>
        <v>0</v>
      </c>
      <c r="D22" s="112">
        <f t="shared" ref="D22:D25" si="3">G22+H22+I22+J22+K22+L22</f>
        <v>0</v>
      </c>
      <c r="E22" s="18"/>
      <c r="F22" s="16"/>
      <c r="G22" s="139">
        <f>entrate!G22</f>
        <v>0</v>
      </c>
      <c r="H22" s="139">
        <f>entrate!H22</f>
        <v>0</v>
      </c>
      <c r="I22" s="139">
        <f>entrate!I22</f>
        <v>0</v>
      </c>
      <c r="J22" s="139">
        <f>entrate!J22</f>
        <v>0</v>
      </c>
      <c r="K22" s="139">
        <f>entrate!K22</f>
        <v>0</v>
      </c>
      <c r="L22" s="139">
        <f>entrate!L22</f>
        <v>0</v>
      </c>
      <c r="M22" s="16"/>
      <c r="N22" s="14"/>
    </row>
    <row r="23" spans="1:14" x14ac:dyDescent="0.25">
      <c r="A23" s="27" t="s">
        <v>88</v>
      </c>
      <c r="B23" s="28" t="s">
        <v>101</v>
      </c>
      <c r="C23" s="222">
        <f>entrate!C23</f>
        <v>0</v>
      </c>
      <c r="D23" s="112">
        <f t="shared" si="3"/>
        <v>0</v>
      </c>
      <c r="E23" s="18"/>
      <c r="F23" s="16"/>
      <c r="G23" s="139">
        <f>entrate!G23</f>
        <v>0</v>
      </c>
      <c r="H23" s="139">
        <f>entrate!H23</f>
        <v>0</v>
      </c>
      <c r="I23" s="139">
        <f>entrate!I23</f>
        <v>0</v>
      </c>
      <c r="J23" s="139">
        <f>entrate!J23</f>
        <v>0</v>
      </c>
      <c r="K23" s="139">
        <f>entrate!K23</f>
        <v>0</v>
      </c>
      <c r="L23" s="139">
        <f>entrate!L23</f>
        <v>0</v>
      </c>
      <c r="M23" s="16"/>
      <c r="N23" s="14"/>
    </row>
    <row r="24" spans="1:14" x14ac:dyDescent="0.25">
      <c r="A24" s="27" t="s">
        <v>89</v>
      </c>
      <c r="B24" s="28" t="s">
        <v>102</v>
      </c>
      <c r="C24" s="222">
        <f>entrate!C24</f>
        <v>0</v>
      </c>
      <c r="D24" s="112">
        <f t="shared" si="3"/>
        <v>0</v>
      </c>
      <c r="E24" s="18"/>
      <c r="F24" s="16"/>
      <c r="G24" s="139">
        <f>entrate!G24</f>
        <v>0</v>
      </c>
      <c r="H24" s="139">
        <f>entrate!H24</f>
        <v>0</v>
      </c>
      <c r="I24" s="139">
        <f>entrate!I24</f>
        <v>0</v>
      </c>
      <c r="J24" s="139">
        <f>entrate!J24</f>
        <v>0</v>
      </c>
      <c r="K24" s="139">
        <f>entrate!K24</f>
        <v>0</v>
      </c>
      <c r="L24" s="139">
        <f>entrate!L24</f>
        <v>0</v>
      </c>
      <c r="M24" s="16"/>
      <c r="N24" s="14"/>
    </row>
    <row r="25" spans="1:14" x14ac:dyDescent="0.25">
      <c r="A25" s="27" t="s">
        <v>90</v>
      </c>
      <c r="B25" s="28" t="s">
        <v>103</v>
      </c>
      <c r="C25" s="34"/>
      <c r="D25" s="112">
        <f t="shared" si="3"/>
        <v>0</v>
      </c>
      <c r="E25" s="18"/>
      <c r="F25" s="16"/>
      <c r="G25" s="139">
        <f>entrate!G25</f>
        <v>0</v>
      </c>
      <c r="H25" s="139">
        <f>entrate!H25</f>
        <v>0</v>
      </c>
      <c r="I25" s="139">
        <f>entrate!I25</f>
        <v>0</v>
      </c>
      <c r="J25" s="139">
        <f>entrate!J25</f>
        <v>0</v>
      </c>
      <c r="K25" s="139">
        <f>entrate!K25</f>
        <v>0</v>
      </c>
      <c r="L25" s="139">
        <f>entrate!L25</f>
        <v>0</v>
      </c>
      <c r="M25" s="16"/>
      <c r="N25" s="14"/>
    </row>
    <row r="26" spans="1:14" x14ac:dyDescent="0.25">
      <c r="A26" s="27"/>
      <c r="B26" s="28"/>
      <c r="C26" s="34"/>
      <c r="D26" s="34"/>
      <c r="E26" s="18"/>
      <c r="F26" s="16"/>
      <c r="G26" s="16"/>
      <c r="H26" s="16"/>
      <c r="I26" s="16"/>
      <c r="J26" s="16"/>
      <c r="K26" s="16"/>
      <c r="L26" s="16"/>
      <c r="M26" s="16"/>
      <c r="N26" s="14"/>
    </row>
    <row r="27" spans="1:14" s="44" customFormat="1" ht="15.75" x14ac:dyDescent="0.25">
      <c r="A27" s="46" t="s">
        <v>74</v>
      </c>
      <c r="B27" s="48" t="s">
        <v>108</v>
      </c>
      <c r="C27" s="47"/>
      <c r="D27" s="111">
        <f>SUM(D28:D33)</f>
        <v>0</v>
      </c>
      <c r="E27" s="45"/>
      <c r="F27" s="41"/>
      <c r="G27" s="112">
        <f>SUM(G28:G33)</f>
        <v>0</v>
      </c>
      <c r="H27" s="43"/>
      <c r="I27" s="43"/>
      <c r="J27" s="43"/>
      <c r="K27" s="43"/>
      <c r="L27" s="43"/>
      <c r="M27" s="43"/>
      <c r="N27" s="43"/>
    </row>
    <row r="28" spans="1:14" ht="45" x14ac:dyDescent="0.25">
      <c r="A28" s="27" t="s">
        <v>91</v>
      </c>
      <c r="B28" s="37" t="s">
        <v>104</v>
      </c>
      <c r="C28" s="34"/>
      <c r="D28" s="112">
        <f>G28</f>
        <v>0</v>
      </c>
      <c r="E28" s="17"/>
      <c r="F28" s="16"/>
      <c r="G28" s="139">
        <f>entrate!$G$28</f>
        <v>0</v>
      </c>
      <c r="H28" s="211"/>
      <c r="I28" s="14"/>
      <c r="J28" s="14"/>
      <c r="K28" s="14"/>
      <c r="L28" s="14"/>
      <c r="M28" s="14"/>
      <c r="N28" s="14"/>
    </row>
    <row r="29" spans="1:14" ht="30" x14ac:dyDescent="0.25">
      <c r="A29" s="27" t="s">
        <v>92</v>
      </c>
      <c r="B29" s="40" t="s">
        <v>105</v>
      </c>
      <c r="C29" s="34"/>
      <c r="D29" s="112">
        <f t="shared" ref="D29:D33" si="4">G29</f>
        <v>0</v>
      </c>
      <c r="E29" s="17"/>
      <c r="F29" s="16"/>
      <c r="G29" s="139">
        <f>entrate!G29</f>
        <v>0</v>
      </c>
      <c r="H29" s="14"/>
      <c r="I29" s="14"/>
      <c r="J29" s="14"/>
      <c r="K29" s="14"/>
      <c r="L29" s="14"/>
      <c r="M29" s="14"/>
      <c r="N29" s="14"/>
    </row>
    <row r="30" spans="1:14" ht="30" x14ac:dyDescent="0.25">
      <c r="A30" s="27" t="s">
        <v>93</v>
      </c>
      <c r="B30" s="39" t="s">
        <v>112</v>
      </c>
      <c r="C30" s="34"/>
      <c r="D30" s="112">
        <f t="shared" si="4"/>
        <v>0</v>
      </c>
      <c r="E30" s="17"/>
      <c r="F30" s="16"/>
      <c r="G30" s="139">
        <f>entrate!G30</f>
        <v>0</v>
      </c>
      <c r="H30" s="14"/>
      <c r="I30" s="14"/>
      <c r="J30" s="14"/>
      <c r="K30" s="14"/>
      <c r="L30" s="14"/>
      <c r="M30" s="14"/>
      <c r="N30" s="14"/>
    </row>
    <row r="31" spans="1:14" x14ac:dyDescent="0.25">
      <c r="A31" s="27" t="s">
        <v>94</v>
      </c>
      <c r="B31" s="38" t="s">
        <v>78</v>
      </c>
      <c r="C31" s="34"/>
      <c r="D31" s="112">
        <f t="shared" si="4"/>
        <v>0</v>
      </c>
      <c r="E31" s="17"/>
      <c r="F31" s="16"/>
      <c r="G31" s="139">
        <f>entrate!G31</f>
        <v>0</v>
      </c>
      <c r="H31" s="14"/>
      <c r="I31" s="14"/>
      <c r="J31" s="14"/>
      <c r="K31" s="14"/>
      <c r="L31" s="14"/>
      <c r="M31" s="14"/>
      <c r="N31" s="14"/>
    </row>
    <row r="32" spans="1:14" x14ac:dyDescent="0.25">
      <c r="A32" s="27" t="s">
        <v>95</v>
      </c>
      <c r="B32" s="38" t="s">
        <v>79</v>
      </c>
      <c r="C32" s="34"/>
      <c r="D32" s="112">
        <f t="shared" si="4"/>
        <v>0</v>
      </c>
      <c r="E32" s="17"/>
      <c r="F32" s="16"/>
      <c r="G32" s="139">
        <f>entrate!G32</f>
        <v>0</v>
      </c>
      <c r="H32" s="14"/>
      <c r="I32" s="14"/>
      <c r="J32" s="14"/>
      <c r="K32" s="14"/>
      <c r="L32" s="14"/>
      <c r="M32" s="14"/>
      <c r="N32" s="14"/>
    </row>
    <row r="33" spans="1:14" x14ac:dyDescent="0.25">
      <c r="A33" s="27" t="s">
        <v>96</v>
      </c>
      <c r="B33" s="28" t="s">
        <v>80</v>
      </c>
      <c r="C33" s="222">
        <f>entrate!$C$33</f>
        <v>0</v>
      </c>
      <c r="D33" s="112">
        <f t="shared" si="4"/>
        <v>0</v>
      </c>
      <c r="E33" s="17"/>
      <c r="F33" s="16"/>
      <c r="G33" s="139">
        <f>entrate!G33</f>
        <v>0</v>
      </c>
      <c r="H33" s="14"/>
      <c r="I33" s="14"/>
      <c r="J33" s="14"/>
      <c r="K33" s="14"/>
      <c r="L33" s="14"/>
      <c r="M33" s="14"/>
      <c r="N33" s="14"/>
    </row>
    <row r="34" spans="1:14" x14ac:dyDescent="0.25">
      <c r="A34" s="27"/>
      <c r="B34" s="28"/>
      <c r="C34" s="34"/>
      <c r="D34" s="69"/>
      <c r="E34" s="17"/>
      <c r="F34" s="16"/>
      <c r="G34" s="16"/>
      <c r="H34" s="14"/>
      <c r="I34" s="14"/>
      <c r="J34" s="14"/>
      <c r="K34" s="14"/>
      <c r="L34" s="14"/>
      <c r="M34" s="14"/>
      <c r="N34" s="14"/>
    </row>
    <row r="35" spans="1:14" ht="22.5" x14ac:dyDescent="0.25">
      <c r="A35" s="27"/>
      <c r="B35" s="27"/>
      <c r="C35" s="34"/>
      <c r="D35" s="34"/>
      <c r="E35" s="72" t="s">
        <v>124</v>
      </c>
      <c r="F35" s="73" t="s">
        <v>125</v>
      </c>
      <c r="G35" s="78"/>
      <c r="H35" s="78"/>
      <c r="I35" s="78"/>
      <c r="J35" s="78"/>
      <c r="K35" s="78"/>
      <c r="L35" s="78"/>
      <c r="M35" s="14"/>
      <c r="N35" s="14"/>
    </row>
    <row r="36" spans="1:14" ht="31.5" x14ac:dyDescent="0.25">
      <c r="A36" s="46" t="s">
        <v>113</v>
      </c>
      <c r="B36" s="71" t="s">
        <v>203</v>
      </c>
      <c r="C36" s="151"/>
      <c r="D36" s="111">
        <f>SUM(D37:D41)</f>
        <v>0</v>
      </c>
      <c r="E36" s="111">
        <f>SUM(E37:E41)</f>
        <v>0</v>
      </c>
      <c r="F36" s="111">
        <f>SUM(F37:F41)</f>
        <v>0</v>
      </c>
      <c r="G36" s="69"/>
      <c r="H36" s="69"/>
      <c r="I36" s="69"/>
      <c r="J36" s="69"/>
      <c r="K36" s="69"/>
      <c r="L36" s="69"/>
      <c r="M36" s="14"/>
      <c r="N36" s="14"/>
    </row>
    <row r="37" spans="1:14" ht="15.75" x14ac:dyDescent="0.25">
      <c r="A37" s="27" t="s">
        <v>114</v>
      </c>
      <c r="B37" s="39" t="s">
        <v>119</v>
      </c>
      <c r="C37" s="34"/>
      <c r="D37" s="111">
        <f>F37</f>
        <v>0</v>
      </c>
      <c r="E37" s="139">
        <f>entrate!E37</f>
        <v>0</v>
      </c>
      <c r="F37" s="139">
        <f>entrate!F37</f>
        <v>0</v>
      </c>
      <c r="G37" s="69"/>
      <c r="H37" s="69"/>
      <c r="I37" s="69"/>
      <c r="J37" s="69"/>
      <c r="K37" s="69"/>
      <c r="L37" s="69"/>
      <c r="M37" s="14"/>
      <c r="N37" s="14"/>
    </row>
    <row r="38" spans="1:14" ht="15.75" x14ac:dyDescent="0.25">
      <c r="A38" s="27" t="s">
        <v>115</v>
      </c>
      <c r="B38" s="39" t="s">
        <v>118</v>
      </c>
      <c r="C38" s="34"/>
      <c r="D38" s="111">
        <f t="shared" ref="D38:D41" si="5">F38</f>
        <v>0</v>
      </c>
      <c r="E38" s="139">
        <f>entrate!E38</f>
        <v>0</v>
      </c>
      <c r="F38" s="139">
        <f>entrate!F38</f>
        <v>0</v>
      </c>
      <c r="G38" s="69"/>
      <c r="H38" s="69"/>
      <c r="I38" s="69"/>
      <c r="J38" s="69"/>
      <c r="K38" s="69"/>
      <c r="L38" s="69"/>
      <c r="M38" s="14"/>
      <c r="N38" s="14"/>
    </row>
    <row r="39" spans="1:14" ht="30" x14ac:dyDescent="0.25">
      <c r="A39" s="27" t="s">
        <v>116</v>
      </c>
      <c r="B39" s="39" t="s">
        <v>120</v>
      </c>
      <c r="C39" s="34"/>
      <c r="D39" s="111">
        <f t="shared" si="5"/>
        <v>0</v>
      </c>
      <c r="E39" s="139">
        <f>entrate!E39</f>
        <v>0</v>
      </c>
      <c r="F39" s="139">
        <f>entrate!F39</f>
        <v>0</v>
      </c>
      <c r="G39" s="69"/>
      <c r="H39" s="69"/>
      <c r="I39" s="69"/>
      <c r="J39" s="69"/>
      <c r="K39" s="69"/>
      <c r="L39" s="69"/>
      <c r="M39" s="14"/>
      <c r="N39" s="14"/>
    </row>
    <row r="40" spans="1:14" ht="15.75" x14ac:dyDescent="0.25">
      <c r="A40" s="27" t="s">
        <v>117</v>
      </c>
      <c r="B40" s="39" t="s">
        <v>128</v>
      </c>
      <c r="C40" s="34"/>
      <c r="D40" s="111">
        <f t="shared" si="5"/>
        <v>0</v>
      </c>
      <c r="E40" s="139">
        <f>entrate!E40</f>
        <v>0</v>
      </c>
      <c r="F40" s="139">
        <f>entrate!F40</f>
        <v>0</v>
      </c>
      <c r="G40" s="69"/>
      <c r="H40" s="69"/>
      <c r="I40" s="69"/>
      <c r="J40" s="69"/>
      <c r="K40" s="69"/>
      <c r="L40" s="69"/>
      <c r="M40" s="14"/>
      <c r="N40" s="14"/>
    </row>
    <row r="41" spans="1:14" ht="15.75" x14ac:dyDescent="0.25">
      <c r="A41" s="27" t="s">
        <v>127</v>
      </c>
      <c r="B41" s="39" t="s">
        <v>80</v>
      </c>
      <c r="C41" s="222">
        <f>entrate!$C$41</f>
        <v>0</v>
      </c>
      <c r="D41" s="111">
        <f t="shared" si="5"/>
        <v>0</v>
      </c>
      <c r="E41" s="139">
        <f>entrate!E41</f>
        <v>0</v>
      </c>
      <c r="F41" s="139">
        <f>entrate!F41</f>
        <v>0</v>
      </c>
      <c r="G41" s="69"/>
      <c r="H41" s="69"/>
      <c r="I41" s="69"/>
      <c r="J41" s="69"/>
      <c r="K41" s="69"/>
      <c r="L41" s="69"/>
      <c r="M41" s="14"/>
      <c r="N41" s="14"/>
    </row>
    <row r="42" spans="1:14" ht="15.75" x14ac:dyDescent="0.25">
      <c r="A42" s="46"/>
      <c r="B42" s="71"/>
      <c r="C42" s="34"/>
      <c r="D42" s="34"/>
      <c r="E42" s="17"/>
      <c r="F42" s="16"/>
      <c r="G42" s="17"/>
      <c r="H42" s="14"/>
      <c r="I42" s="14"/>
      <c r="J42" s="14"/>
      <c r="K42" s="14"/>
      <c r="L42" s="14"/>
      <c r="M42" s="14"/>
      <c r="N42" s="14"/>
    </row>
    <row r="43" spans="1:14" ht="15.75" x14ac:dyDescent="0.25">
      <c r="A43" s="24" t="s">
        <v>70</v>
      </c>
      <c r="B43" s="36" t="s">
        <v>81</v>
      </c>
      <c r="C43" s="34"/>
      <c r="D43" s="96">
        <f>SUM(D10+D12+D20+D27+D36)</f>
        <v>0</v>
      </c>
      <c r="E43" s="63"/>
      <c r="F43" s="63"/>
      <c r="G43" s="63"/>
      <c r="H43" s="63"/>
      <c r="I43" s="63"/>
      <c r="J43" s="63"/>
      <c r="K43" s="63"/>
      <c r="L43" s="63"/>
      <c r="M43" s="14"/>
      <c r="N43" s="14"/>
    </row>
    <row r="44" spans="1:14" x14ac:dyDescent="0.25">
      <c r="A44" s="10"/>
      <c r="B44" s="10"/>
      <c r="C44" s="16"/>
      <c r="D44" s="16"/>
      <c r="E44" s="17"/>
      <c r="F44" s="16"/>
      <c r="G44" s="17"/>
      <c r="H44" s="14"/>
      <c r="I44" s="14"/>
      <c r="J44" s="14"/>
      <c r="K44" s="14"/>
      <c r="L44" s="14"/>
      <c r="M44" s="14"/>
      <c r="N44" s="14"/>
    </row>
  </sheetData>
  <mergeCells count="4">
    <mergeCell ref="D1:F1"/>
    <mergeCell ref="A1:B1"/>
    <mergeCell ref="A2:B2"/>
    <mergeCell ref="A5:B5"/>
  </mergeCells>
  <dataValidations count="1">
    <dataValidation showErrorMessage="1" sqref="A5:B5" xr:uid="{A88BFF52-766B-44B5-BCD3-7AE803AFED96}"/>
  </dataValidations>
  <pageMargins left="0.70866141732283472" right="0.70866141732283472" top="0.78740157480314965" bottom="0.78740157480314965" header="0.31496062992125984" footer="0.31496062992125984"/>
  <pageSetup paperSize="8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DA99-ECEC-4084-A5FE-47B5E516F46A}">
  <sheetPr>
    <pageSetUpPr fitToPage="1"/>
  </sheetPr>
  <dimension ref="A1:L25"/>
  <sheetViews>
    <sheetView zoomScaleNormal="100" workbookViewId="0">
      <selection activeCell="H66" sqref="H66"/>
    </sheetView>
  </sheetViews>
  <sheetFormatPr baseColWidth="10" defaultColWidth="8.7109375" defaultRowHeight="15" x14ac:dyDescent="0.25"/>
  <cols>
    <col min="1" max="1" width="14.85546875" customWidth="1"/>
    <col min="2" max="2" width="11.7109375" customWidth="1"/>
    <col min="3" max="6" width="13.7109375" customWidth="1"/>
    <col min="7" max="12" width="14.7109375" customWidth="1"/>
  </cols>
  <sheetData>
    <row r="1" spans="1:12" ht="70.5" customHeight="1" x14ac:dyDescent="0.25">
      <c r="G1" s="94" t="s">
        <v>201</v>
      </c>
      <c r="H1" s="94" t="s">
        <v>217</v>
      </c>
      <c r="K1" s="95" t="s">
        <v>202</v>
      </c>
    </row>
    <row r="2" spans="1:12" ht="69.75" customHeight="1" x14ac:dyDescent="0.25">
      <c r="G2" s="94" t="s">
        <v>306</v>
      </c>
      <c r="H2" s="94" t="s">
        <v>242</v>
      </c>
      <c r="I2" s="2"/>
      <c r="J2" s="2"/>
      <c r="K2" s="94" t="s">
        <v>243</v>
      </c>
    </row>
    <row r="3" spans="1:12" ht="14.25" customHeight="1" x14ac:dyDescent="0.25">
      <c r="G3" s="94"/>
      <c r="H3" s="94"/>
      <c r="I3" s="2"/>
      <c r="J3" s="2"/>
      <c r="K3" s="94"/>
    </row>
    <row r="4" spans="1:12" s="14" customFormat="1" x14ac:dyDescent="0.25">
      <c r="A4" s="43" t="s">
        <v>123</v>
      </c>
      <c r="G4" s="88"/>
      <c r="H4" s="88"/>
    </row>
    <row r="5" spans="1:12" s="14" customFormat="1" ht="14.25" x14ac:dyDescent="0.2"/>
    <row r="6" spans="1:12" ht="60" x14ac:dyDescent="0.25">
      <c r="A6" s="239" t="s">
        <v>192</v>
      </c>
      <c r="B6" s="239" t="s">
        <v>193</v>
      </c>
      <c r="C6" s="84" t="s">
        <v>194</v>
      </c>
      <c r="D6" s="80" t="s">
        <v>174</v>
      </c>
      <c r="E6" s="125" t="s">
        <v>175</v>
      </c>
      <c r="F6" s="82" t="s">
        <v>176</v>
      </c>
      <c r="G6" s="84" t="s">
        <v>177</v>
      </c>
      <c r="H6" s="84" t="s">
        <v>178</v>
      </c>
      <c r="I6" s="84" t="s">
        <v>179</v>
      </c>
      <c r="J6" s="80" t="s">
        <v>180</v>
      </c>
      <c r="K6" s="125" t="s">
        <v>181</v>
      </c>
      <c r="L6" s="82" t="s">
        <v>182</v>
      </c>
    </row>
    <row r="7" spans="1:12" x14ac:dyDescent="0.25">
      <c r="A7" s="238"/>
      <c r="B7" s="238"/>
      <c r="C7" s="85"/>
      <c r="D7" s="81"/>
      <c r="E7" s="126"/>
      <c r="F7" s="83"/>
      <c r="G7" s="85"/>
      <c r="H7" s="85"/>
      <c r="I7" s="85"/>
      <c r="J7" s="81"/>
      <c r="K7" s="126"/>
      <c r="L7" s="83"/>
    </row>
    <row r="8" spans="1:12" ht="48" x14ac:dyDescent="0.25">
      <c r="A8" s="238" t="s">
        <v>195</v>
      </c>
      <c r="B8" s="238" t="s">
        <v>196</v>
      </c>
      <c r="C8" s="85" t="s">
        <v>197</v>
      </c>
      <c r="D8" s="81" t="s">
        <v>183</v>
      </c>
      <c r="E8" s="126" t="s">
        <v>184</v>
      </c>
      <c r="F8" s="83" t="s">
        <v>185</v>
      </c>
      <c r="G8" s="85" t="s">
        <v>186</v>
      </c>
      <c r="H8" s="85" t="s">
        <v>187</v>
      </c>
      <c r="I8" s="85" t="s">
        <v>188</v>
      </c>
      <c r="J8" s="81" t="s">
        <v>189</v>
      </c>
      <c r="K8" s="126" t="s">
        <v>190</v>
      </c>
      <c r="L8" s="83" t="s">
        <v>191</v>
      </c>
    </row>
    <row r="9" spans="1:12" x14ac:dyDescent="0.25">
      <c r="A9" s="238"/>
      <c r="B9" s="238"/>
      <c r="C9" s="85"/>
      <c r="D9" s="81"/>
      <c r="E9" s="126"/>
      <c r="F9" s="83"/>
      <c r="G9" s="85"/>
      <c r="H9" s="85"/>
      <c r="I9" s="85"/>
      <c r="J9" s="81"/>
      <c r="K9" s="126"/>
      <c r="L9" s="83"/>
    </row>
    <row r="10" spans="1:12" x14ac:dyDescent="0.25">
      <c r="A10" s="87">
        <v>45291</v>
      </c>
      <c r="B10" s="87">
        <v>45291</v>
      </c>
      <c r="C10" s="86">
        <v>2023</v>
      </c>
      <c r="D10" s="81">
        <v>2023</v>
      </c>
      <c r="E10" s="126">
        <v>2023</v>
      </c>
      <c r="F10" s="83">
        <v>2023</v>
      </c>
      <c r="G10" s="86">
        <v>2023</v>
      </c>
      <c r="H10" s="86">
        <v>2023</v>
      </c>
      <c r="I10" s="86">
        <v>2023</v>
      </c>
      <c r="J10" s="81">
        <v>2023</v>
      </c>
      <c r="K10" s="126">
        <v>2023</v>
      </c>
      <c r="L10" s="83">
        <v>2023</v>
      </c>
    </row>
    <row r="11" spans="1:12" x14ac:dyDescent="0.25">
      <c r="A11" s="140">
        <f>'dati utenti e ore'!A11</f>
        <v>0</v>
      </c>
      <c r="B11" s="140">
        <f>'dati utenti e ore'!B11</f>
        <v>0</v>
      </c>
      <c r="C11" s="140">
        <f>'dati utenti e ore'!C11</f>
        <v>0</v>
      </c>
      <c r="D11" s="140">
        <f>'dati utenti e ore'!D11</f>
        <v>0</v>
      </c>
      <c r="E11" s="140">
        <f>'dati utenti e ore'!E11</f>
        <v>0</v>
      </c>
      <c r="F11" s="99">
        <f>'dati utenti e ore'!F11</f>
        <v>0</v>
      </c>
      <c r="G11" s="141">
        <f>'dati utenti e ore'!G11</f>
        <v>0</v>
      </c>
      <c r="H11" s="141">
        <f>'dati utenti e ore'!H11</f>
        <v>0</v>
      </c>
      <c r="I11" s="98">
        <f>'dati utenti e ore'!I11</f>
        <v>0</v>
      </c>
      <c r="J11" s="141">
        <f>'dati utenti e ore'!J11</f>
        <v>0</v>
      </c>
      <c r="K11" s="142">
        <f>'dati utenti e ore'!K11</f>
        <v>0</v>
      </c>
      <c r="L11" s="98">
        <f>'dati utenti e ore'!L11</f>
        <v>0</v>
      </c>
    </row>
    <row r="14" spans="1:12" s="14" customFormat="1" x14ac:dyDescent="0.25">
      <c r="A14" s="43" t="s">
        <v>122</v>
      </c>
    </row>
    <row r="16" spans="1:12" ht="60" x14ac:dyDescent="0.25">
      <c r="A16" s="239" t="s">
        <v>199</v>
      </c>
      <c r="B16" s="239" t="s">
        <v>193</v>
      </c>
      <c r="C16" s="84" t="s">
        <v>194</v>
      </c>
      <c r="D16" s="80" t="s">
        <v>174</v>
      </c>
      <c r="E16" s="125" t="s">
        <v>175</v>
      </c>
      <c r="F16" s="82" t="s">
        <v>176</v>
      </c>
      <c r="G16" s="84" t="s">
        <v>177</v>
      </c>
      <c r="H16" s="84" t="s">
        <v>178</v>
      </c>
      <c r="I16" s="84" t="s">
        <v>179</v>
      </c>
      <c r="J16" s="80" t="s">
        <v>180</v>
      </c>
      <c r="K16" s="125" t="s">
        <v>181</v>
      </c>
      <c r="L16" s="82" t="s">
        <v>182</v>
      </c>
    </row>
    <row r="17" spans="1:12" x14ac:dyDescent="0.25">
      <c r="A17" s="238"/>
      <c r="B17" s="238"/>
      <c r="C17" s="85"/>
      <c r="D17" s="81"/>
      <c r="E17" s="126"/>
      <c r="F17" s="83"/>
      <c r="G17" s="85"/>
      <c r="H17" s="85"/>
      <c r="I17" s="85"/>
      <c r="J17" s="81"/>
      <c r="K17" s="126"/>
      <c r="L17" s="83"/>
    </row>
    <row r="18" spans="1:12" ht="48" x14ac:dyDescent="0.25">
      <c r="A18" s="238" t="s">
        <v>198</v>
      </c>
      <c r="B18" s="238" t="s">
        <v>196</v>
      </c>
      <c r="C18" s="85" t="s">
        <v>197</v>
      </c>
      <c r="D18" s="81" t="s">
        <v>183</v>
      </c>
      <c r="E18" s="126" t="s">
        <v>184</v>
      </c>
      <c r="F18" s="83" t="s">
        <v>185</v>
      </c>
      <c r="G18" s="85" t="s">
        <v>186</v>
      </c>
      <c r="H18" s="85" t="s">
        <v>187</v>
      </c>
      <c r="I18" s="85" t="s">
        <v>188</v>
      </c>
      <c r="J18" s="81" t="s">
        <v>189</v>
      </c>
      <c r="K18" s="126" t="s">
        <v>190</v>
      </c>
      <c r="L18" s="83" t="s">
        <v>191</v>
      </c>
    </row>
    <row r="19" spans="1:12" x14ac:dyDescent="0.25">
      <c r="A19" s="238"/>
      <c r="B19" s="238"/>
      <c r="C19" s="85"/>
      <c r="D19" s="81"/>
      <c r="E19" s="126"/>
      <c r="F19" s="83"/>
      <c r="G19" s="85"/>
      <c r="H19" s="85"/>
      <c r="I19" s="85"/>
      <c r="J19" s="81"/>
      <c r="K19" s="126"/>
      <c r="L19" s="83"/>
    </row>
    <row r="20" spans="1:12" x14ac:dyDescent="0.25">
      <c r="A20" s="87">
        <v>45291</v>
      </c>
      <c r="B20" s="87">
        <v>45291</v>
      </c>
      <c r="C20" s="86">
        <v>2023</v>
      </c>
      <c r="D20" s="81">
        <v>2023</v>
      </c>
      <c r="E20" s="126">
        <v>2023</v>
      </c>
      <c r="F20" s="83">
        <v>2023</v>
      </c>
      <c r="G20" s="86">
        <v>2023</v>
      </c>
      <c r="H20" s="86">
        <v>2023</v>
      </c>
      <c r="I20" s="86">
        <v>2023</v>
      </c>
      <c r="J20" s="81">
        <v>2023</v>
      </c>
      <c r="K20" s="126">
        <v>2023</v>
      </c>
      <c r="L20" s="83">
        <v>2023</v>
      </c>
    </row>
    <row r="21" spans="1:12" x14ac:dyDescent="0.25">
      <c r="A21" s="140">
        <f>'dati utenti e ore'!A21</f>
        <v>0</v>
      </c>
      <c r="B21" s="140">
        <f>'dati utenti e ore'!B21</f>
        <v>0</v>
      </c>
      <c r="C21" s="140">
        <f>'dati utenti e ore'!C21</f>
        <v>0</v>
      </c>
      <c r="D21" s="140">
        <f>'dati utenti e ore'!D21</f>
        <v>0</v>
      </c>
      <c r="E21" s="140">
        <f>'dati utenti e ore'!E21</f>
        <v>0</v>
      </c>
      <c r="F21" s="100">
        <f>'dati utenti e ore'!F21</f>
        <v>0</v>
      </c>
      <c r="G21" s="140">
        <f>'dati utenti e ore'!G21</f>
        <v>0</v>
      </c>
      <c r="H21" s="140">
        <f>'dati utenti e ore'!H21</f>
        <v>0</v>
      </c>
      <c r="I21" s="98">
        <f>'dati utenti e ore'!I21</f>
        <v>0</v>
      </c>
      <c r="J21" s="142">
        <f>'dati utenti e ore'!J21</f>
        <v>0</v>
      </c>
      <c r="K21" s="142">
        <f>'dati utenti e ore'!K21</f>
        <v>0</v>
      </c>
      <c r="L21" s="98">
        <f>'dati utenti e ore'!L21</f>
        <v>0</v>
      </c>
    </row>
    <row r="23" spans="1:12" x14ac:dyDescent="0.25">
      <c r="A23" s="234" t="s">
        <v>216</v>
      </c>
      <c r="B23" s="234"/>
      <c r="C23" s="234"/>
      <c r="D23" s="234"/>
    </row>
    <row r="25" spans="1:12" x14ac:dyDescent="0.25">
      <c r="A25" s="208" t="s">
        <v>291</v>
      </c>
      <c r="F25" s="207">
        <f>F11+F21</f>
        <v>0</v>
      </c>
      <c r="L25" s="224">
        <f>L11+L21</f>
        <v>0</v>
      </c>
    </row>
  </sheetData>
  <mergeCells count="9">
    <mergeCell ref="A18:A19"/>
    <mergeCell ref="B18:B19"/>
    <mergeCell ref="A23:D23"/>
    <mergeCell ref="A6:A7"/>
    <mergeCell ref="B6:B7"/>
    <mergeCell ref="A8:A9"/>
    <mergeCell ref="B8:B9"/>
    <mergeCell ref="A16:A17"/>
    <mergeCell ref="B16:B17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B9B7-EF13-4541-833F-91645CA07123}">
  <dimension ref="A1:C23"/>
  <sheetViews>
    <sheetView workbookViewId="0">
      <selection activeCell="H66" sqref="H66"/>
    </sheetView>
  </sheetViews>
  <sheetFormatPr baseColWidth="10" defaultColWidth="9.140625" defaultRowHeight="12.75" x14ac:dyDescent="0.2"/>
  <cols>
    <col min="1" max="1" width="56.28515625" style="101" customWidth="1"/>
    <col min="2" max="3" width="11.7109375" style="101" bestFit="1" customWidth="1"/>
    <col min="4" max="16384" width="9.140625" style="101"/>
  </cols>
  <sheetData>
    <row r="1" spans="1:3" x14ac:dyDescent="0.2">
      <c r="A1" s="194" t="s">
        <v>222</v>
      </c>
      <c r="B1" s="194" t="s">
        <v>278</v>
      </c>
      <c r="C1" s="195" t="s">
        <v>265</v>
      </c>
    </row>
    <row r="2" spans="1:3" x14ac:dyDescent="0.2">
      <c r="A2" s="102" t="s">
        <v>223</v>
      </c>
      <c r="B2" s="216">
        <v>318220</v>
      </c>
      <c r="C2" s="216">
        <v>222754</v>
      </c>
    </row>
    <row r="3" spans="1:3" x14ac:dyDescent="0.2">
      <c r="A3" s="103" t="s">
        <v>224</v>
      </c>
      <c r="B3" s="216">
        <v>735000</v>
      </c>
      <c r="C3" s="216">
        <v>514500</v>
      </c>
    </row>
    <row r="4" spans="1:3" x14ac:dyDescent="0.2">
      <c r="A4" s="103" t="s">
        <v>225</v>
      </c>
      <c r="B4" s="216">
        <v>622500</v>
      </c>
      <c r="C4" s="216">
        <v>435750</v>
      </c>
    </row>
    <row r="5" spans="1:3" x14ac:dyDescent="0.2">
      <c r="A5" s="103" t="s">
        <v>226</v>
      </c>
      <c r="B5" s="216">
        <v>3793800</v>
      </c>
      <c r="C5" s="216">
        <v>2544500</v>
      </c>
    </row>
    <row r="6" spans="1:3" x14ac:dyDescent="0.2">
      <c r="A6" s="103" t="s">
        <v>227</v>
      </c>
      <c r="B6" s="216">
        <v>406836.2</v>
      </c>
      <c r="C6" s="216">
        <v>265575.65999999997</v>
      </c>
    </row>
    <row r="7" spans="1:3" x14ac:dyDescent="0.2">
      <c r="A7" s="103" t="s">
        <v>228</v>
      </c>
      <c r="B7" s="216">
        <v>2297040</v>
      </c>
      <c r="C7" s="216">
        <v>2085300</v>
      </c>
    </row>
    <row r="8" spans="1:3" x14ac:dyDescent="0.2">
      <c r="B8" s="212"/>
      <c r="C8" s="212"/>
    </row>
    <row r="10" spans="1:3" ht="15" x14ac:dyDescent="0.25">
      <c r="A10" t="s">
        <v>240</v>
      </c>
      <c r="B10" t="s">
        <v>241</v>
      </c>
    </row>
    <row r="11" spans="1:3" ht="15" x14ac:dyDescent="0.25">
      <c r="A11" t="s">
        <v>280</v>
      </c>
      <c r="B11" t="s">
        <v>279</v>
      </c>
    </row>
    <row r="15" spans="1:3" ht="15" x14ac:dyDescent="0.25">
      <c r="A15" s="189" t="s">
        <v>285</v>
      </c>
    </row>
    <row r="16" spans="1:3" ht="15" x14ac:dyDescent="0.25">
      <c r="A16" s="189" t="s">
        <v>286</v>
      </c>
    </row>
    <row r="17" spans="1:3" ht="15" x14ac:dyDescent="0.25">
      <c r="A17" s="189" t="s">
        <v>281</v>
      </c>
    </row>
    <row r="18" spans="1:3" ht="15" x14ac:dyDescent="0.25">
      <c r="A18" s="189" t="s">
        <v>282</v>
      </c>
    </row>
    <row r="19" spans="1:3" ht="15" x14ac:dyDescent="0.25">
      <c r="A19" s="189" t="s">
        <v>283</v>
      </c>
    </row>
    <row r="20" spans="1:3" ht="15" x14ac:dyDescent="0.25">
      <c r="A20" s="189" t="s">
        <v>284</v>
      </c>
    </row>
    <row r="23" spans="1:3" x14ac:dyDescent="0.2">
      <c r="A23" s="101" t="s">
        <v>292</v>
      </c>
      <c r="B23" s="215">
        <v>44927</v>
      </c>
      <c r="C23" s="215">
        <v>45291</v>
      </c>
    </row>
  </sheetData>
  <autoFilter ref="A1:C1" xr:uid="{C6B8B9B7-EF13-4541-833F-91645CA07123}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D493A-7889-4A63-89EE-4CDFB4C59409}">
  <sheetPr>
    <pageSetUpPr fitToPage="1"/>
  </sheetPr>
  <dimension ref="A1:G63"/>
  <sheetViews>
    <sheetView workbookViewId="0">
      <pane ySplit="1" topLeftCell="A2" activePane="bottomLeft" state="frozen"/>
      <selection activeCell="H66" sqref="H66"/>
      <selection pane="bottomLeft" activeCell="A2" sqref="A2"/>
    </sheetView>
  </sheetViews>
  <sheetFormatPr baseColWidth="10" defaultColWidth="9.140625" defaultRowHeight="15" x14ac:dyDescent="0.25"/>
  <cols>
    <col min="1" max="1" width="24.7109375" customWidth="1"/>
    <col min="2" max="2" width="24.7109375" bestFit="1" customWidth="1"/>
    <col min="3" max="3" width="13.5703125" customWidth="1"/>
    <col min="4" max="4" width="11.140625" customWidth="1"/>
    <col min="5" max="6" width="12.5703125" customWidth="1"/>
    <col min="7" max="7" width="60.140625" customWidth="1"/>
  </cols>
  <sheetData>
    <row r="1" spans="1:7" x14ac:dyDescent="0.25">
      <c r="A1" s="199" t="s">
        <v>248</v>
      </c>
      <c r="B1" s="199" t="s">
        <v>290</v>
      </c>
      <c r="C1" s="200" t="s">
        <v>249</v>
      </c>
      <c r="D1" s="200" t="s">
        <v>250</v>
      </c>
      <c r="E1" s="200" t="s">
        <v>251</v>
      </c>
      <c r="F1" s="200" t="s">
        <v>252</v>
      </c>
      <c r="G1" s="201" t="s">
        <v>253</v>
      </c>
    </row>
    <row r="2" spans="1:7" x14ac:dyDescent="0.25">
      <c r="A2" s="186"/>
      <c r="B2" s="186"/>
      <c r="C2" s="186"/>
      <c r="D2" s="187"/>
      <c r="E2" s="188"/>
      <c r="F2" s="188">
        <f t="shared" ref="F2:F35" si="0">D2*E2</f>
        <v>0</v>
      </c>
      <c r="G2" s="189"/>
    </row>
    <row r="3" spans="1:7" x14ac:dyDescent="0.25">
      <c r="A3" s="186"/>
      <c r="B3" s="186"/>
      <c r="C3" s="186"/>
      <c r="D3" s="187"/>
      <c r="E3" s="188"/>
      <c r="F3" s="188">
        <f t="shared" si="0"/>
        <v>0</v>
      </c>
      <c r="G3" s="189"/>
    </row>
    <row r="4" spans="1:7" x14ac:dyDescent="0.25">
      <c r="A4" s="186"/>
      <c r="B4" s="186"/>
      <c r="C4" s="190"/>
      <c r="D4" s="187"/>
      <c r="E4" s="188"/>
      <c r="F4" s="188">
        <f t="shared" si="0"/>
        <v>0</v>
      </c>
      <c r="G4" s="189"/>
    </row>
    <row r="5" spans="1:7" x14ac:dyDescent="0.25">
      <c r="A5" s="186"/>
      <c r="B5" s="186"/>
      <c r="C5" s="186"/>
      <c r="D5" s="187"/>
      <c r="E5" s="188"/>
      <c r="F5" s="188">
        <f t="shared" si="0"/>
        <v>0</v>
      </c>
      <c r="G5" s="189"/>
    </row>
    <row r="6" spans="1:7" x14ac:dyDescent="0.25">
      <c r="A6" s="191"/>
      <c r="B6" s="191"/>
      <c r="C6" s="186"/>
      <c r="D6" s="187"/>
      <c r="E6" s="188"/>
      <c r="F6" s="188">
        <f t="shared" si="0"/>
        <v>0</v>
      </c>
      <c r="G6" s="189"/>
    </row>
    <row r="7" spans="1:7" x14ac:dyDescent="0.25">
      <c r="A7" s="191"/>
      <c r="B7" s="191"/>
      <c r="C7" s="186"/>
      <c r="D7" s="187"/>
      <c r="E7" s="188"/>
      <c r="F7" s="188">
        <f t="shared" si="0"/>
        <v>0</v>
      </c>
      <c r="G7" s="189"/>
    </row>
    <row r="8" spans="1:7" x14ac:dyDescent="0.25">
      <c r="A8" s="191"/>
      <c r="B8" s="191"/>
      <c r="C8" s="186"/>
      <c r="D8" s="187"/>
      <c r="E8" s="188"/>
      <c r="F8" s="188">
        <f t="shared" si="0"/>
        <v>0</v>
      </c>
      <c r="G8" s="189"/>
    </row>
    <row r="9" spans="1:7" x14ac:dyDescent="0.25">
      <c r="A9" s="191"/>
      <c r="B9" s="191"/>
      <c r="C9" s="186"/>
      <c r="D9" s="187"/>
      <c r="E9" s="188"/>
      <c r="F9" s="188">
        <f t="shared" si="0"/>
        <v>0</v>
      </c>
      <c r="G9" s="189"/>
    </row>
    <row r="10" spans="1:7" x14ac:dyDescent="0.25">
      <c r="A10" s="191"/>
      <c r="B10" s="191"/>
      <c r="C10" s="186"/>
      <c r="D10" s="187"/>
      <c r="E10" s="188"/>
      <c r="F10" s="188">
        <f t="shared" si="0"/>
        <v>0</v>
      </c>
      <c r="G10" s="189"/>
    </row>
    <row r="11" spans="1:7" x14ac:dyDescent="0.25">
      <c r="A11" s="191"/>
      <c r="B11" s="191"/>
      <c r="C11" s="186"/>
      <c r="D11" s="187"/>
      <c r="E11" s="188"/>
      <c r="F11" s="188">
        <f t="shared" si="0"/>
        <v>0</v>
      </c>
      <c r="G11" s="189"/>
    </row>
    <row r="12" spans="1:7" x14ac:dyDescent="0.25">
      <c r="A12" s="191"/>
      <c r="B12" s="191"/>
      <c r="C12" s="186"/>
      <c r="D12" s="187"/>
      <c r="E12" s="188"/>
      <c r="F12" s="188">
        <f t="shared" si="0"/>
        <v>0</v>
      </c>
      <c r="G12" s="189"/>
    </row>
    <row r="13" spans="1:7" x14ac:dyDescent="0.25">
      <c r="A13" s="191"/>
      <c r="B13" s="191"/>
      <c r="C13" s="186"/>
      <c r="D13" s="187"/>
      <c r="E13" s="188"/>
      <c r="F13" s="188">
        <f t="shared" si="0"/>
        <v>0</v>
      </c>
      <c r="G13" s="189"/>
    </row>
    <row r="14" spans="1:7" x14ac:dyDescent="0.25">
      <c r="A14" s="186"/>
      <c r="B14" s="186"/>
      <c r="C14" s="186"/>
      <c r="D14" s="187"/>
      <c r="E14" s="188"/>
      <c r="F14" s="188">
        <f t="shared" si="0"/>
        <v>0</v>
      </c>
      <c r="G14" s="189"/>
    </row>
    <row r="15" spans="1:7" x14ac:dyDescent="0.25">
      <c r="A15" s="186"/>
      <c r="B15" s="186"/>
      <c r="C15" s="186"/>
      <c r="D15" s="187"/>
      <c r="E15" s="188"/>
      <c r="F15" s="188">
        <f t="shared" si="0"/>
        <v>0</v>
      </c>
      <c r="G15" s="189"/>
    </row>
    <row r="16" spans="1:7" x14ac:dyDescent="0.25">
      <c r="A16" s="186"/>
      <c r="B16" s="186"/>
      <c r="C16" s="186"/>
      <c r="D16" s="187"/>
      <c r="E16" s="188"/>
      <c r="F16" s="188">
        <f t="shared" si="0"/>
        <v>0</v>
      </c>
      <c r="G16" s="189"/>
    </row>
    <row r="17" spans="1:7" x14ac:dyDescent="0.25">
      <c r="A17" s="186"/>
      <c r="B17" s="186"/>
      <c r="C17" s="186"/>
      <c r="D17" s="187"/>
      <c r="E17" s="188"/>
      <c r="F17" s="188">
        <f t="shared" si="0"/>
        <v>0</v>
      </c>
      <c r="G17" s="189"/>
    </row>
    <row r="18" spans="1:7" x14ac:dyDescent="0.25">
      <c r="A18" s="186"/>
      <c r="B18" s="186"/>
      <c r="C18" s="186"/>
      <c r="D18" s="187"/>
      <c r="E18" s="188"/>
      <c r="F18" s="188">
        <f t="shared" si="0"/>
        <v>0</v>
      </c>
      <c r="G18" s="189"/>
    </row>
    <row r="19" spans="1:7" x14ac:dyDescent="0.25">
      <c r="A19" s="186"/>
      <c r="B19" s="186"/>
      <c r="C19" s="186"/>
      <c r="D19" s="187"/>
      <c r="E19" s="188"/>
      <c r="F19" s="188">
        <f t="shared" si="0"/>
        <v>0</v>
      </c>
      <c r="G19" s="189"/>
    </row>
    <row r="20" spans="1:7" x14ac:dyDescent="0.25">
      <c r="A20" s="186"/>
      <c r="B20" s="186"/>
      <c r="C20" s="186"/>
      <c r="D20" s="187"/>
      <c r="E20" s="188"/>
      <c r="F20" s="188">
        <f t="shared" si="0"/>
        <v>0</v>
      </c>
      <c r="G20" s="189"/>
    </row>
    <row r="21" spans="1:7" x14ac:dyDescent="0.25">
      <c r="A21" s="186"/>
      <c r="B21" s="186"/>
      <c r="C21" s="186"/>
      <c r="D21" s="187"/>
      <c r="E21" s="188"/>
      <c r="F21" s="188">
        <f t="shared" si="0"/>
        <v>0</v>
      </c>
      <c r="G21" s="189"/>
    </row>
    <row r="22" spans="1:7" x14ac:dyDescent="0.25">
      <c r="A22" s="186"/>
      <c r="B22" s="186"/>
      <c r="C22" s="186"/>
      <c r="D22" s="187"/>
      <c r="E22" s="188"/>
      <c r="F22" s="188">
        <f t="shared" si="0"/>
        <v>0</v>
      </c>
      <c r="G22" s="189"/>
    </row>
    <row r="23" spans="1:7" x14ac:dyDescent="0.25">
      <c r="A23" s="186"/>
      <c r="B23" s="186"/>
      <c r="C23" s="186"/>
      <c r="D23" s="187"/>
      <c r="E23" s="188"/>
      <c r="F23" s="188">
        <f t="shared" si="0"/>
        <v>0</v>
      </c>
      <c r="G23" s="189"/>
    </row>
    <row r="24" spans="1:7" x14ac:dyDescent="0.25">
      <c r="A24" s="186"/>
      <c r="B24" s="186"/>
      <c r="C24" s="186"/>
      <c r="D24" s="187"/>
      <c r="E24" s="188"/>
      <c r="F24" s="188">
        <f t="shared" si="0"/>
        <v>0</v>
      </c>
      <c r="G24" s="189"/>
    </row>
    <row r="25" spans="1:7" x14ac:dyDescent="0.25">
      <c r="A25" s="186"/>
      <c r="B25" s="186"/>
      <c r="C25" s="186"/>
      <c r="D25" s="187"/>
      <c r="E25" s="188"/>
      <c r="F25" s="188">
        <f t="shared" si="0"/>
        <v>0</v>
      </c>
      <c r="G25" s="189"/>
    </row>
    <row r="26" spans="1:7" x14ac:dyDescent="0.25">
      <c r="A26" s="186"/>
      <c r="B26" s="186"/>
      <c r="C26" s="186"/>
      <c r="D26" s="187"/>
      <c r="E26" s="188"/>
      <c r="F26" s="188">
        <f t="shared" si="0"/>
        <v>0</v>
      </c>
      <c r="G26" s="189"/>
    </row>
    <row r="27" spans="1:7" x14ac:dyDescent="0.25">
      <c r="A27" s="186"/>
      <c r="B27" s="186"/>
      <c r="C27" s="186"/>
      <c r="D27" s="187"/>
      <c r="E27" s="188"/>
      <c r="F27" s="188">
        <f t="shared" si="0"/>
        <v>0</v>
      </c>
      <c r="G27" s="189"/>
    </row>
    <row r="28" spans="1:7" x14ac:dyDescent="0.25">
      <c r="A28" s="186"/>
      <c r="B28" s="186"/>
      <c r="C28" s="186"/>
      <c r="D28" s="187"/>
      <c r="E28" s="188"/>
      <c r="F28" s="188">
        <f t="shared" si="0"/>
        <v>0</v>
      </c>
      <c r="G28" s="189"/>
    </row>
    <row r="29" spans="1:7" x14ac:dyDescent="0.25">
      <c r="A29" s="186"/>
      <c r="B29" s="186"/>
      <c r="C29" s="186"/>
      <c r="D29" s="187"/>
      <c r="E29" s="188"/>
      <c r="F29" s="188">
        <f t="shared" si="0"/>
        <v>0</v>
      </c>
      <c r="G29" s="189"/>
    </row>
    <row r="30" spans="1:7" x14ac:dyDescent="0.25">
      <c r="A30" s="186"/>
      <c r="B30" s="186"/>
      <c r="C30" s="186"/>
      <c r="D30" s="187"/>
      <c r="E30" s="188"/>
      <c r="F30" s="188">
        <f t="shared" si="0"/>
        <v>0</v>
      </c>
      <c r="G30" s="189"/>
    </row>
    <row r="31" spans="1:7" x14ac:dyDescent="0.25">
      <c r="A31" s="186"/>
      <c r="B31" s="186"/>
      <c r="C31" s="186"/>
      <c r="D31" s="187"/>
      <c r="E31" s="188"/>
      <c r="F31" s="188">
        <f t="shared" si="0"/>
        <v>0</v>
      </c>
      <c r="G31" s="189"/>
    </row>
    <row r="32" spans="1:7" x14ac:dyDescent="0.25">
      <c r="A32" s="186"/>
      <c r="B32" s="186"/>
      <c r="C32" s="186"/>
      <c r="D32" s="187"/>
      <c r="E32" s="188"/>
      <c r="F32" s="188">
        <f t="shared" si="0"/>
        <v>0</v>
      </c>
      <c r="G32" s="189"/>
    </row>
    <row r="33" spans="1:7" x14ac:dyDescent="0.25">
      <c r="A33" s="186"/>
      <c r="B33" s="186"/>
      <c r="C33" s="186"/>
      <c r="D33" s="187"/>
      <c r="E33" s="188"/>
      <c r="F33" s="188">
        <f t="shared" si="0"/>
        <v>0</v>
      </c>
      <c r="G33" s="189"/>
    </row>
    <row r="34" spans="1:7" x14ac:dyDescent="0.25">
      <c r="A34" s="186"/>
      <c r="B34" s="186"/>
      <c r="C34" s="186"/>
      <c r="D34" s="187"/>
      <c r="E34" s="188"/>
      <c r="F34" s="188">
        <f t="shared" si="0"/>
        <v>0</v>
      </c>
      <c r="G34" s="189"/>
    </row>
    <row r="35" spans="1:7" x14ac:dyDescent="0.25">
      <c r="A35" s="186"/>
      <c r="B35" s="186"/>
      <c r="C35" s="186"/>
      <c r="D35" s="187"/>
      <c r="E35" s="188"/>
      <c r="F35" s="188">
        <f t="shared" si="0"/>
        <v>0</v>
      </c>
      <c r="G35" s="189"/>
    </row>
    <row r="36" spans="1:7" x14ac:dyDescent="0.25">
      <c r="B36" s="196" t="s">
        <v>271</v>
      </c>
      <c r="C36" s="196"/>
      <c r="D36" s="192">
        <f>SUM(D2:D35)</f>
        <v>0</v>
      </c>
      <c r="E36" s="192"/>
      <c r="F36" s="193">
        <f>SUM(F2:F35)</f>
        <v>0</v>
      </c>
      <c r="G36" s="158"/>
    </row>
    <row r="37" spans="1:7" x14ac:dyDescent="0.25">
      <c r="B37" s="44"/>
      <c r="C37" s="44"/>
      <c r="D37" s="197"/>
      <c r="E37" s="74"/>
      <c r="F37" s="157"/>
      <c r="G37" s="158"/>
    </row>
    <row r="38" spans="1:7" x14ac:dyDescent="0.25">
      <c r="B38" s="196" t="s">
        <v>276</v>
      </c>
      <c r="C38" s="196"/>
      <c r="D38" s="193">
        <f>'riepilogo FA'!$C$93</f>
        <v>0</v>
      </c>
      <c r="E38" s="198"/>
      <c r="F38" s="198"/>
    </row>
    <row r="39" spans="1:7" x14ac:dyDescent="0.25">
      <c r="B39" s="196" t="s">
        <v>277</v>
      </c>
      <c r="C39" s="196"/>
      <c r="D39" s="193">
        <f>D36*D38</f>
        <v>0</v>
      </c>
      <c r="E39" s="193"/>
      <c r="F39" s="193">
        <f>F36</f>
        <v>0</v>
      </c>
      <c r="G39" s="157">
        <f>D39-F39</f>
        <v>0</v>
      </c>
    </row>
    <row r="40" spans="1:7" x14ac:dyDescent="0.25">
      <c r="B40" s="44"/>
      <c r="C40" s="44"/>
      <c r="D40" s="44"/>
      <c r="E40" s="74"/>
      <c r="F40" s="74"/>
    </row>
    <row r="41" spans="1:7" x14ac:dyDescent="0.25">
      <c r="B41" s="44"/>
      <c r="C41" s="44"/>
      <c r="D41" s="44"/>
      <c r="E41" s="74"/>
      <c r="F41" s="74"/>
    </row>
    <row r="42" spans="1:7" x14ac:dyDescent="0.25">
      <c r="B42" s="196" t="s">
        <v>254</v>
      </c>
      <c r="C42" s="196"/>
      <c r="D42" s="198">
        <f>'riepilogo FA'!C69</f>
        <v>0</v>
      </c>
      <c r="E42" s="198"/>
      <c r="F42" s="193">
        <f>'entrate FA'!G28</f>
        <v>0</v>
      </c>
    </row>
    <row r="43" spans="1:7" x14ac:dyDescent="0.25">
      <c r="B43" s="196" t="s">
        <v>255</v>
      </c>
      <c r="C43" s="196"/>
      <c r="D43" s="198">
        <f>D42-D36</f>
        <v>0</v>
      </c>
      <c r="E43" s="198"/>
      <c r="F43" s="193">
        <f t="shared" ref="F43" si="1">F42-F36</f>
        <v>0</v>
      </c>
    </row>
    <row r="44" spans="1:7" x14ac:dyDescent="0.25">
      <c r="E44" s="156"/>
      <c r="F44" s="156"/>
    </row>
    <row r="45" spans="1:7" x14ac:dyDescent="0.25">
      <c r="E45" s="156"/>
      <c r="F45" s="156"/>
    </row>
    <row r="46" spans="1:7" x14ac:dyDescent="0.25">
      <c r="E46" s="156"/>
      <c r="F46" s="156"/>
    </row>
    <row r="47" spans="1:7" x14ac:dyDescent="0.25">
      <c r="E47" s="156"/>
      <c r="F47" s="156"/>
    </row>
    <row r="48" spans="1:7" x14ac:dyDescent="0.25">
      <c r="E48" s="156"/>
      <c r="F48" s="156"/>
    </row>
    <row r="49" spans="5:6" x14ac:dyDescent="0.25">
      <c r="E49" s="156"/>
      <c r="F49" s="156"/>
    </row>
    <row r="50" spans="5:6" x14ac:dyDescent="0.25">
      <c r="E50" s="156"/>
      <c r="F50" s="156"/>
    </row>
    <row r="51" spans="5:6" x14ac:dyDescent="0.25">
      <c r="E51" s="156"/>
      <c r="F51" s="156"/>
    </row>
    <row r="52" spans="5:6" x14ac:dyDescent="0.25">
      <c r="E52" s="156"/>
      <c r="F52" s="156"/>
    </row>
    <row r="53" spans="5:6" x14ac:dyDescent="0.25">
      <c r="E53" s="156"/>
      <c r="F53" s="156"/>
    </row>
    <row r="54" spans="5:6" x14ac:dyDescent="0.25">
      <c r="E54" s="156"/>
      <c r="F54" s="156"/>
    </row>
    <row r="55" spans="5:6" x14ac:dyDescent="0.25">
      <c r="E55" s="156"/>
      <c r="F55" s="156"/>
    </row>
    <row r="56" spans="5:6" x14ac:dyDescent="0.25">
      <c r="E56" s="156"/>
      <c r="F56" s="156"/>
    </row>
    <row r="57" spans="5:6" x14ac:dyDescent="0.25">
      <c r="E57" s="156"/>
      <c r="F57" s="156"/>
    </row>
    <row r="58" spans="5:6" x14ac:dyDescent="0.25">
      <c r="E58" s="156"/>
      <c r="F58" s="156"/>
    </row>
    <row r="59" spans="5:6" x14ac:dyDescent="0.25">
      <c r="E59" s="156"/>
      <c r="F59" s="156"/>
    </row>
    <row r="60" spans="5:6" x14ac:dyDescent="0.25">
      <c r="E60" s="156"/>
      <c r="F60" s="156"/>
    </row>
    <row r="61" spans="5:6" x14ac:dyDescent="0.25">
      <c r="E61" s="156"/>
      <c r="F61" s="156"/>
    </row>
    <row r="62" spans="5:6" x14ac:dyDescent="0.25">
      <c r="E62" s="156"/>
      <c r="F62" s="156"/>
    </row>
    <row r="63" spans="5:6" x14ac:dyDescent="0.25">
      <c r="E63" s="156"/>
      <c r="F63" s="156"/>
    </row>
  </sheetData>
  <autoFilter ref="A1:G2" xr:uid="{B0068214-3AE6-40BB-8A4A-79FE3AB63942}"/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6816F20-26E2-4E51-B68C-A4AB729BBF18}">
          <x14:formula1>
            <xm:f>LK_Cooperative!$A$15:$A$20</xm:f>
          </x14:formula1>
          <xm:sqref>G2:G35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D05F2-2F8F-487F-A413-FA627AC87F58}">
  <sheetPr>
    <pageSetUpPr fitToPage="1"/>
  </sheetPr>
  <dimension ref="A1:P46"/>
  <sheetViews>
    <sheetView zoomScaleNormal="100" workbookViewId="0">
      <pane xSplit="2" topLeftCell="C1" activePane="topRight" state="frozen"/>
      <selection activeCell="H66" sqref="H66"/>
      <selection pane="topRight" activeCell="H66" sqref="H66"/>
    </sheetView>
  </sheetViews>
  <sheetFormatPr baseColWidth="10" defaultColWidth="11.42578125" defaultRowHeight="15" x14ac:dyDescent="0.25"/>
  <cols>
    <col min="1" max="1" width="7.85546875" customWidth="1"/>
    <col min="2" max="2" width="43.7109375" customWidth="1"/>
    <col min="3" max="3" width="12.7109375" customWidth="1"/>
    <col min="4" max="4" width="16.7109375" customWidth="1"/>
    <col min="5" max="5" width="14.7109375" customWidth="1"/>
    <col min="6" max="6" width="18.7109375" customWidth="1"/>
    <col min="7" max="7" width="15.7109375" customWidth="1"/>
    <col min="8" max="9" width="19.5703125" bestFit="1" customWidth="1"/>
    <col min="10" max="10" width="25.7109375" bestFit="1" customWidth="1"/>
    <col min="11" max="11" width="19.5703125" bestFit="1" customWidth="1"/>
    <col min="12" max="12" width="27.85546875" bestFit="1" customWidth="1"/>
    <col min="13" max="13" width="32.5703125" bestFit="1" customWidth="1"/>
    <col min="14" max="14" width="16.5703125" bestFit="1" customWidth="1"/>
    <col min="15" max="15" width="31.7109375" customWidth="1"/>
  </cols>
  <sheetData>
    <row r="1" spans="1:16" ht="18" x14ac:dyDescent="0.25">
      <c r="A1" s="235" t="s">
        <v>294</v>
      </c>
      <c r="B1" s="235"/>
      <c r="C1" s="235"/>
      <c r="D1" s="235"/>
      <c r="E1" s="6"/>
      <c r="F1" s="234" t="s">
        <v>216</v>
      </c>
      <c r="G1" s="234"/>
      <c r="H1" s="234"/>
    </row>
    <row r="2" spans="1:16" ht="18" x14ac:dyDescent="0.25">
      <c r="A2" s="235" t="s">
        <v>295</v>
      </c>
      <c r="B2" s="235"/>
      <c r="C2" s="235"/>
      <c r="D2" s="235"/>
      <c r="E2" s="6"/>
      <c r="F2" s="6"/>
    </row>
    <row r="3" spans="1:16" ht="15.75" x14ac:dyDescent="0.25">
      <c r="A3" s="27"/>
      <c r="B3" s="27"/>
      <c r="C3" s="27"/>
      <c r="D3" s="27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</row>
    <row r="4" spans="1:16" ht="15.75" x14ac:dyDescent="0.25">
      <c r="A4" s="24" t="s">
        <v>0</v>
      </c>
      <c r="B4" s="24"/>
      <c r="C4" s="24"/>
      <c r="D4" s="24"/>
      <c r="E4" s="5"/>
      <c r="F4" s="23"/>
      <c r="G4" s="5"/>
      <c r="H4" s="23"/>
      <c r="I4" s="5"/>
      <c r="J4" s="5"/>
      <c r="K4" s="23"/>
      <c r="L4" s="23"/>
      <c r="M4" s="23"/>
      <c r="N4" s="23"/>
      <c r="O4" s="23"/>
    </row>
    <row r="5" spans="1:16" ht="15.75" x14ac:dyDescent="0.25">
      <c r="A5" s="236">
        <f>riepilogo!$A$5</f>
        <v>0</v>
      </c>
      <c r="B5" s="236"/>
      <c r="C5" s="24"/>
      <c r="D5" s="24"/>
      <c r="E5" s="21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ht="15.75" x14ac:dyDescent="0.25">
      <c r="A6" s="27"/>
      <c r="B6" s="27"/>
      <c r="C6" s="24"/>
      <c r="D6" s="24"/>
      <c r="E6" s="21"/>
      <c r="F6" s="26"/>
      <c r="G6" s="23"/>
      <c r="H6" s="23"/>
      <c r="I6" s="23"/>
      <c r="J6" s="23"/>
      <c r="K6" s="23"/>
      <c r="L6" s="23"/>
      <c r="M6" s="23"/>
      <c r="N6" s="23"/>
      <c r="O6" s="23"/>
    </row>
    <row r="7" spans="1:16" ht="15.75" x14ac:dyDescent="0.25">
      <c r="A7" s="27"/>
      <c r="B7" s="27"/>
      <c r="C7" s="27"/>
      <c r="D7" s="27"/>
      <c r="E7" s="21"/>
      <c r="F7" s="26"/>
      <c r="G7" s="23"/>
      <c r="H7" s="23"/>
      <c r="I7" s="23"/>
      <c r="J7" s="23"/>
      <c r="K7" s="23"/>
      <c r="L7" s="23"/>
      <c r="M7" s="23"/>
      <c r="N7" s="23"/>
      <c r="O7" s="23"/>
    </row>
    <row r="8" spans="1:16" ht="15.75" x14ac:dyDescent="0.25">
      <c r="A8" s="24" t="s">
        <v>1</v>
      </c>
      <c r="B8" s="24" t="s">
        <v>2</v>
      </c>
      <c r="C8" s="24"/>
      <c r="D8" s="24"/>
      <c r="E8" s="3"/>
      <c r="F8" s="4"/>
      <c r="G8" s="23"/>
      <c r="H8" s="23"/>
      <c r="I8" s="23"/>
      <c r="J8" s="23"/>
      <c r="K8" s="23"/>
      <c r="L8" s="23"/>
      <c r="M8" s="23"/>
      <c r="N8" s="23"/>
      <c r="O8" s="23"/>
    </row>
    <row r="9" spans="1:16" ht="79.5" customHeight="1" x14ac:dyDescent="0.25">
      <c r="A9" s="27"/>
      <c r="B9" s="28"/>
      <c r="C9" s="75" t="s">
        <v>163</v>
      </c>
      <c r="D9" s="75" t="s">
        <v>165</v>
      </c>
      <c r="E9" s="29" t="s">
        <v>166</v>
      </c>
      <c r="F9" s="29" t="s">
        <v>168</v>
      </c>
      <c r="G9" s="30" t="s">
        <v>170</v>
      </c>
      <c r="H9" s="30" t="s">
        <v>148</v>
      </c>
      <c r="I9" s="29" t="s">
        <v>205</v>
      </c>
      <c r="J9" s="29" t="s">
        <v>206</v>
      </c>
      <c r="K9" s="30" t="s">
        <v>299</v>
      </c>
      <c r="L9" s="29" t="s">
        <v>204</v>
      </c>
      <c r="M9" s="30" t="s">
        <v>238</v>
      </c>
      <c r="N9" s="29" t="s">
        <v>160</v>
      </c>
      <c r="O9" s="30"/>
      <c r="P9" s="14"/>
    </row>
    <row r="10" spans="1:16" ht="79.5" customHeight="1" x14ac:dyDescent="0.25">
      <c r="A10" s="27"/>
      <c r="B10" s="28"/>
      <c r="C10" s="75" t="s">
        <v>164</v>
      </c>
      <c r="D10" s="75" t="s">
        <v>172</v>
      </c>
      <c r="E10" s="29" t="s">
        <v>167</v>
      </c>
      <c r="F10" s="29" t="s">
        <v>169</v>
      </c>
      <c r="G10" s="30" t="s">
        <v>171</v>
      </c>
      <c r="H10" s="30" t="s">
        <v>208</v>
      </c>
      <c r="I10" s="29" t="s">
        <v>209</v>
      </c>
      <c r="J10" s="29" t="s">
        <v>210</v>
      </c>
      <c r="K10" s="30" t="s">
        <v>300</v>
      </c>
      <c r="L10" s="29" t="s">
        <v>212</v>
      </c>
      <c r="M10" s="30" t="s">
        <v>239</v>
      </c>
      <c r="N10" s="29" t="s">
        <v>159</v>
      </c>
      <c r="O10" s="30"/>
      <c r="P10" s="14"/>
    </row>
    <row r="11" spans="1:16" x14ac:dyDescent="0.25">
      <c r="A11" s="27" t="s">
        <v>4</v>
      </c>
      <c r="B11" s="28" t="s">
        <v>57</v>
      </c>
      <c r="C11" s="75"/>
      <c r="D11" s="75"/>
      <c r="E11" s="29"/>
      <c r="F11" s="29"/>
      <c r="G11" s="30"/>
      <c r="H11" s="30" t="s">
        <v>147</v>
      </c>
      <c r="I11" s="29" t="s">
        <v>147</v>
      </c>
      <c r="J11" s="29" t="s">
        <v>147</v>
      </c>
      <c r="K11" s="29" t="s">
        <v>147</v>
      </c>
      <c r="L11" s="29" t="s">
        <v>147</v>
      </c>
      <c r="M11" s="29" t="s">
        <v>147</v>
      </c>
      <c r="N11" s="29" t="s">
        <v>147</v>
      </c>
      <c r="O11" s="30"/>
      <c r="P11" s="14"/>
    </row>
    <row r="12" spans="1:16" ht="15.75" x14ac:dyDescent="0.25">
      <c r="C12" s="28"/>
      <c r="D12" s="28"/>
      <c r="E12" s="93"/>
      <c r="F12" s="31"/>
      <c r="G12" s="31"/>
      <c r="H12" s="51"/>
      <c r="I12" s="51"/>
      <c r="J12" s="51"/>
      <c r="K12" s="51"/>
      <c r="L12" s="51"/>
      <c r="M12" s="51"/>
      <c r="N12" s="51"/>
      <c r="O12" s="31"/>
      <c r="P12" s="14"/>
    </row>
    <row r="13" spans="1:16" x14ac:dyDescent="0.25">
      <c r="A13" s="32">
        <v>1</v>
      </c>
      <c r="B13" s="134"/>
      <c r="C13" s="134"/>
      <c r="D13" s="134"/>
      <c r="E13" s="135"/>
      <c r="F13" s="135"/>
      <c r="G13" s="136"/>
      <c r="H13" s="137"/>
      <c r="I13" s="137"/>
      <c r="J13" s="137"/>
      <c r="K13" s="137"/>
      <c r="L13" s="137"/>
      <c r="M13" s="137"/>
      <c r="N13" s="105">
        <f>H13+I13+J13+K13+L13+M13</f>
        <v>0</v>
      </c>
      <c r="O13" s="34"/>
      <c r="P13" s="14"/>
    </row>
    <row r="14" spans="1:16" ht="15.75" x14ac:dyDescent="0.25">
      <c r="A14" s="32">
        <v>2</v>
      </c>
      <c r="B14" s="134"/>
      <c r="C14" s="134"/>
      <c r="D14" s="134"/>
      <c r="E14" s="135"/>
      <c r="F14" s="135"/>
      <c r="G14" s="136"/>
      <c r="H14" s="137"/>
      <c r="I14" s="137"/>
      <c r="J14" s="137"/>
      <c r="K14" s="137"/>
      <c r="L14" s="137"/>
      <c r="M14" s="137"/>
      <c r="N14" s="105">
        <f t="shared" ref="N14:N27" si="0">H14+I14+J14+K14+L14+M14</f>
        <v>0</v>
      </c>
      <c r="O14" s="31"/>
      <c r="P14" s="14"/>
    </row>
    <row r="15" spans="1:16" ht="15.75" x14ac:dyDescent="0.25">
      <c r="A15" s="32">
        <v>3</v>
      </c>
      <c r="B15" s="134"/>
      <c r="C15" s="134"/>
      <c r="D15" s="134"/>
      <c r="E15" s="135"/>
      <c r="F15" s="135"/>
      <c r="G15" s="136"/>
      <c r="H15" s="137"/>
      <c r="I15" s="137"/>
      <c r="J15" s="137"/>
      <c r="K15" s="137"/>
      <c r="L15" s="137"/>
      <c r="M15" s="137"/>
      <c r="N15" s="105">
        <f t="shared" si="0"/>
        <v>0</v>
      </c>
      <c r="O15" s="31"/>
      <c r="P15" s="14"/>
    </row>
    <row r="16" spans="1:16" ht="15.75" x14ac:dyDescent="0.25">
      <c r="A16" s="32">
        <v>4</v>
      </c>
      <c r="B16" s="134"/>
      <c r="C16" s="134"/>
      <c r="D16" s="134"/>
      <c r="E16" s="135"/>
      <c r="F16" s="135"/>
      <c r="G16" s="136"/>
      <c r="H16" s="137"/>
      <c r="I16" s="137"/>
      <c r="J16" s="137"/>
      <c r="K16" s="137"/>
      <c r="L16" s="137"/>
      <c r="M16" s="137"/>
      <c r="N16" s="105">
        <f t="shared" si="0"/>
        <v>0</v>
      </c>
      <c r="O16" s="31"/>
      <c r="P16" s="14"/>
    </row>
    <row r="17" spans="1:16" ht="15.75" x14ac:dyDescent="0.25">
      <c r="A17" s="32">
        <v>5</v>
      </c>
      <c r="B17" s="134"/>
      <c r="C17" s="134"/>
      <c r="D17" s="134"/>
      <c r="E17" s="135"/>
      <c r="F17" s="135"/>
      <c r="G17" s="136"/>
      <c r="H17" s="137"/>
      <c r="I17" s="137"/>
      <c r="J17" s="137"/>
      <c r="K17" s="137"/>
      <c r="L17" s="137"/>
      <c r="M17" s="137"/>
      <c r="N17" s="105">
        <f t="shared" si="0"/>
        <v>0</v>
      </c>
      <c r="O17" s="31"/>
      <c r="P17" s="14"/>
    </row>
    <row r="18" spans="1:16" ht="15.75" x14ac:dyDescent="0.25">
      <c r="A18" s="32">
        <v>6</v>
      </c>
      <c r="B18" s="134"/>
      <c r="C18" s="134"/>
      <c r="D18" s="134"/>
      <c r="E18" s="135"/>
      <c r="F18" s="135"/>
      <c r="G18" s="136"/>
      <c r="H18" s="137"/>
      <c r="I18" s="137"/>
      <c r="J18" s="137"/>
      <c r="K18" s="137"/>
      <c r="L18" s="137"/>
      <c r="M18" s="137"/>
      <c r="N18" s="105">
        <f t="shared" si="0"/>
        <v>0</v>
      </c>
      <c r="O18" s="31"/>
      <c r="P18" s="14"/>
    </row>
    <row r="19" spans="1:16" ht="15.75" x14ac:dyDescent="0.25">
      <c r="A19" s="32">
        <v>7</v>
      </c>
      <c r="B19" s="134"/>
      <c r="C19" s="134"/>
      <c r="D19" s="134"/>
      <c r="E19" s="135"/>
      <c r="F19" s="135"/>
      <c r="G19" s="136"/>
      <c r="H19" s="137"/>
      <c r="I19" s="137"/>
      <c r="J19" s="137"/>
      <c r="K19" s="137"/>
      <c r="L19" s="137"/>
      <c r="M19" s="137"/>
      <c r="N19" s="105">
        <f t="shared" si="0"/>
        <v>0</v>
      </c>
      <c r="O19" s="31"/>
      <c r="P19" s="14"/>
    </row>
    <row r="20" spans="1:16" ht="15.75" x14ac:dyDescent="0.25">
      <c r="A20" s="32">
        <v>8</v>
      </c>
      <c r="B20" s="134"/>
      <c r="C20" s="134"/>
      <c r="D20" s="134"/>
      <c r="E20" s="135"/>
      <c r="F20" s="135"/>
      <c r="G20" s="136"/>
      <c r="H20" s="137"/>
      <c r="I20" s="137"/>
      <c r="J20" s="137"/>
      <c r="K20" s="137"/>
      <c r="L20" s="137"/>
      <c r="M20" s="137"/>
      <c r="N20" s="105">
        <f t="shared" si="0"/>
        <v>0</v>
      </c>
      <c r="O20" s="31"/>
      <c r="P20" s="14"/>
    </row>
    <row r="21" spans="1:16" ht="15.75" x14ac:dyDescent="0.25">
      <c r="A21" s="32">
        <v>9</v>
      </c>
      <c r="B21" s="134"/>
      <c r="C21" s="134"/>
      <c r="D21" s="134"/>
      <c r="E21" s="135"/>
      <c r="F21" s="135"/>
      <c r="G21" s="136"/>
      <c r="H21" s="137"/>
      <c r="I21" s="137"/>
      <c r="J21" s="137"/>
      <c r="K21" s="137"/>
      <c r="L21" s="137"/>
      <c r="M21" s="137"/>
      <c r="N21" s="105">
        <f t="shared" si="0"/>
        <v>0</v>
      </c>
      <c r="O21" s="31"/>
      <c r="P21" s="14"/>
    </row>
    <row r="22" spans="1:16" ht="15.75" x14ac:dyDescent="0.25">
      <c r="A22" s="32">
        <v>10</v>
      </c>
      <c r="B22" s="134"/>
      <c r="C22" s="134"/>
      <c r="D22" s="134"/>
      <c r="E22" s="135"/>
      <c r="F22" s="135"/>
      <c r="G22" s="136"/>
      <c r="H22" s="137"/>
      <c r="I22" s="137"/>
      <c r="J22" s="137"/>
      <c r="K22" s="137"/>
      <c r="L22" s="137"/>
      <c r="M22" s="137"/>
      <c r="N22" s="105">
        <f t="shared" si="0"/>
        <v>0</v>
      </c>
      <c r="O22" s="31"/>
      <c r="P22" s="14"/>
    </row>
    <row r="23" spans="1:16" ht="15.75" x14ac:dyDescent="0.25">
      <c r="A23" s="32">
        <v>11</v>
      </c>
      <c r="B23" s="134"/>
      <c r="C23" s="134"/>
      <c r="D23" s="134"/>
      <c r="E23" s="135"/>
      <c r="F23" s="135"/>
      <c r="G23" s="136"/>
      <c r="H23" s="137"/>
      <c r="I23" s="137"/>
      <c r="J23" s="137"/>
      <c r="K23" s="137"/>
      <c r="L23" s="137"/>
      <c r="M23" s="137"/>
      <c r="N23" s="105">
        <f t="shared" si="0"/>
        <v>0</v>
      </c>
      <c r="O23" s="31"/>
      <c r="P23" s="14"/>
    </row>
    <row r="24" spans="1:16" ht="15.75" x14ac:dyDescent="0.25">
      <c r="A24" s="32">
        <v>12</v>
      </c>
      <c r="B24" s="134"/>
      <c r="C24" s="134"/>
      <c r="D24" s="134"/>
      <c r="E24" s="135"/>
      <c r="F24" s="135"/>
      <c r="G24" s="136"/>
      <c r="H24" s="137"/>
      <c r="I24" s="137"/>
      <c r="J24" s="137"/>
      <c r="K24" s="137"/>
      <c r="L24" s="137"/>
      <c r="M24" s="137"/>
      <c r="N24" s="105">
        <f t="shared" si="0"/>
        <v>0</v>
      </c>
      <c r="O24" s="31"/>
      <c r="P24" s="14"/>
    </row>
    <row r="25" spans="1:16" ht="15.75" x14ac:dyDescent="0.25">
      <c r="A25" s="32">
        <v>13</v>
      </c>
      <c r="B25" s="134"/>
      <c r="C25" s="134"/>
      <c r="D25" s="134"/>
      <c r="E25" s="135"/>
      <c r="F25" s="135"/>
      <c r="G25" s="136"/>
      <c r="H25" s="137"/>
      <c r="I25" s="137"/>
      <c r="J25" s="137"/>
      <c r="K25" s="137"/>
      <c r="L25" s="137"/>
      <c r="M25" s="137"/>
      <c r="N25" s="105">
        <f t="shared" si="0"/>
        <v>0</v>
      </c>
      <c r="O25" s="31"/>
      <c r="P25" s="14"/>
    </row>
    <row r="26" spans="1:16" ht="15.75" x14ac:dyDescent="0.25">
      <c r="A26" s="32">
        <v>14</v>
      </c>
      <c r="B26" s="134"/>
      <c r="C26" s="134"/>
      <c r="D26" s="134"/>
      <c r="E26" s="135"/>
      <c r="F26" s="135"/>
      <c r="G26" s="136"/>
      <c r="H26" s="137"/>
      <c r="I26" s="137"/>
      <c r="J26" s="137"/>
      <c r="K26" s="137"/>
      <c r="L26" s="137"/>
      <c r="M26" s="137"/>
      <c r="N26" s="105">
        <f t="shared" si="0"/>
        <v>0</v>
      </c>
      <c r="O26" s="31"/>
      <c r="P26" s="14"/>
    </row>
    <row r="27" spans="1:16" ht="15.75" x14ac:dyDescent="0.25">
      <c r="A27" s="32">
        <v>15</v>
      </c>
      <c r="B27" s="134"/>
      <c r="C27" s="134"/>
      <c r="D27" s="134"/>
      <c r="E27" s="135"/>
      <c r="F27" s="135"/>
      <c r="G27" s="136"/>
      <c r="H27" s="137"/>
      <c r="I27" s="137"/>
      <c r="J27" s="137"/>
      <c r="K27" s="137"/>
      <c r="L27" s="137"/>
      <c r="M27" s="137"/>
      <c r="N27" s="105">
        <f t="shared" si="0"/>
        <v>0</v>
      </c>
      <c r="O27" s="31"/>
      <c r="P27" s="14"/>
    </row>
    <row r="28" spans="1:16" ht="15.75" x14ac:dyDescent="0.25">
      <c r="A28" s="24" t="s">
        <v>4</v>
      </c>
      <c r="B28" s="36" t="s">
        <v>67</v>
      </c>
      <c r="C28" s="36"/>
      <c r="D28" s="36"/>
      <c r="E28" s="34"/>
      <c r="F28" s="34"/>
      <c r="G28" s="35"/>
      <c r="H28" s="96">
        <f t="shared" ref="H28:M28" si="1">SUM(H13:H27)</f>
        <v>0</v>
      </c>
      <c r="I28" s="96">
        <f t="shared" si="1"/>
        <v>0</v>
      </c>
      <c r="J28" s="96">
        <f t="shared" si="1"/>
        <v>0</v>
      </c>
      <c r="K28" s="96">
        <f t="shared" si="1"/>
        <v>0</v>
      </c>
      <c r="L28" s="96">
        <f t="shared" si="1"/>
        <v>0</v>
      </c>
      <c r="M28" s="96">
        <f t="shared" si="1"/>
        <v>0</v>
      </c>
      <c r="N28" s="96">
        <f>H28+I28+J28+K28+L28+M28</f>
        <v>0</v>
      </c>
      <c r="O28" s="31"/>
      <c r="P28" s="14"/>
    </row>
    <row r="29" spans="1:16" x14ac:dyDescent="0.25">
      <c r="A29" s="10"/>
      <c r="B29" s="10"/>
      <c r="C29" s="10"/>
      <c r="D29" s="10"/>
      <c r="E29" s="16"/>
      <c r="F29" s="16"/>
      <c r="G29" s="17"/>
      <c r="H29" s="17"/>
      <c r="I29" s="14"/>
      <c r="J29" s="14"/>
      <c r="K29" s="14"/>
      <c r="L29" s="14"/>
      <c r="M29" s="14"/>
      <c r="N29" s="19"/>
      <c r="O29" s="14"/>
      <c r="P29" s="14"/>
    </row>
    <row r="30" spans="1:16" s="14" customFormat="1" ht="14.25" x14ac:dyDescent="0.2"/>
    <row r="31" spans="1:16" s="14" customFormat="1" ht="14.25" x14ac:dyDescent="0.2"/>
    <row r="32" spans="1:16" s="14" customFormat="1" ht="14.25" x14ac:dyDescent="0.2">
      <c r="A32" s="14" t="s">
        <v>126</v>
      </c>
      <c r="B32" s="14" t="s">
        <v>133</v>
      </c>
    </row>
    <row r="33" spans="1:12" s="14" customFormat="1" ht="14.25" x14ac:dyDescent="0.2"/>
    <row r="34" spans="1:12" s="14" customFormat="1" x14ac:dyDescent="0.2">
      <c r="A34" s="79" t="s">
        <v>134</v>
      </c>
      <c r="B34" s="14" t="s">
        <v>135</v>
      </c>
    </row>
    <row r="35" spans="1:12" s="14" customFormat="1" ht="14.25" x14ac:dyDescent="0.2">
      <c r="B35" s="14" t="s">
        <v>130</v>
      </c>
    </row>
    <row r="36" spans="1:12" s="14" customFormat="1" ht="14.25" x14ac:dyDescent="0.2">
      <c r="B36" s="14" t="s">
        <v>129</v>
      </c>
    </row>
    <row r="37" spans="1:12" s="14" customFormat="1" ht="14.25" x14ac:dyDescent="0.2">
      <c r="B37" s="14" t="s">
        <v>132</v>
      </c>
    </row>
    <row r="38" spans="1:12" s="14" customFormat="1" ht="14.25" x14ac:dyDescent="0.2">
      <c r="B38" s="14" t="s">
        <v>131</v>
      </c>
    </row>
    <row r="39" spans="1:12" s="14" customFormat="1" ht="14.25" x14ac:dyDescent="0.2"/>
    <row r="40" spans="1:12" s="14" customFormat="1" ht="14.25" x14ac:dyDescent="0.2"/>
    <row r="41" spans="1:12" s="14" customFormat="1" ht="14.25" x14ac:dyDescent="0.2"/>
    <row r="42" spans="1:12" s="14" customFormat="1" ht="14.25" x14ac:dyDescent="0.2"/>
    <row r="43" spans="1:12" s="14" customFormat="1" ht="14.25" x14ac:dyDescent="0.2">
      <c r="B43" s="143"/>
      <c r="C43" s="143"/>
      <c r="D43" s="143"/>
      <c r="E43" s="143"/>
      <c r="F43" s="143"/>
      <c r="G43" s="143"/>
      <c r="H43" s="143"/>
      <c r="I43" s="143"/>
    </row>
    <row r="44" spans="1:12" s="14" customFormat="1" ht="14.25" x14ac:dyDescent="0.2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</row>
    <row r="45" spans="1:12" x14ac:dyDescent="0.25">
      <c r="B45" s="143"/>
      <c r="C45" s="143"/>
      <c r="D45" s="143"/>
      <c r="E45" s="143"/>
      <c r="F45" s="143"/>
      <c r="G45" s="144"/>
      <c r="H45" s="144"/>
      <c r="I45" s="144"/>
      <c r="J45" s="144"/>
      <c r="K45" s="144"/>
      <c r="L45" s="144"/>
    </row>
    <row r="46" spans="1:12" x14ac:dyDescent="0.25">
      <c r="B46" s="143"/>
    </row>
  </sheetData>
  <sheetProtection algorithmName="SHA-512" hashValue="n73lS75qCpgRYJnZuROF3hLAifHaG+xOVrHNSqGw0/NPuSFycyjCG6o54k9f1Gq/xzwPGMGFC8ueGRvYogBL4g==" saltValue="lyxKVCTCvHWRiW8UoU0+gw==" spinCount="100000" sheet="1" objects="1" scenarios="1"/>
  <mergeCells count="4">
    <mergeCell ref="A5:B5"/>
    <mergeCell ref="F1:H1"/>
    <mergeCell ref="A1:D1"/>
    <mergeCell ref="A2:D2"/>
  </mergeCells>
  <dataValidations count="2">
    <dataValidation type="list" allowBlank="1" showInputMessage="1" showErrorMessage="1" sqref="C12:C27" xr:uid="{F7F29118-ED97-4702-BC4D-3F837E5A2573}">
      <formula1>"MSA | LSM, OSA | M, BA | LT, MA | LM"</formula1>
    </dataValidation>
    <dataValidation showErrorMessage="1" sqref="A5:B5" xr:uid="{AABD7B98-DA25-4743-8ECC-8CD177A605C8}"/>
  </dataValidations>
  <pageMargins left="0.70866141732283472" right="0.70866141732283472" top="0.78740157480314965" bottom="0.78740157480314965" header="0.31496062992125984" footer="0.31496062992125984"/>
  <pageSetup paperSize="8" scale="66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057CF-5894-4C28-869E-8F5D5E4E0E08}">
  <sheetPr>
    <pageSetUpPr fitToPage="1"/>
  </sheetPr>
  <dimension ref="A1:P47"/>
  <sheetViews>
    <sheetView zoomScaleNormal="100" workbookViewId="0">
      <pane xSplit="2" topLeftCell="C1" activePane="topRight" state="frozen"/>
      <selection activeCell="H66" sqref="H66"/>
      <selection pane="topRight" activeCell="H66" sqref="H66"/>
    </sheetView>
  </sheetViews>
  <sheetFormatPr baseColWidth="10" defaultColWidth="11.42578125" defaultRowHeight="15" x14ac:dyDescent="0.25"/>
  <cols>
    <col min="1" max="1" width="7.85546875" customWidth="1"/>
    <col min="2" max="2" width="43.7109375" customWidth="1"/>
    <col min="3" max="3" width="12.7109375" customWidth="1"/>
    <col min="4" max="4" width="16.7109375" customWidth="1"/>
    <col min="5" max="5" width="14.7109375" customWidth="1"/>
    <col min="6" max="6" width="18.7109375" customWidth="1"/>
    <col min="7" max="7" width="15.7109375" customWidth="1"/>
    <col min="8" max="12" width="29.7109375" customWidth="1"/>
    <col min="13" max="13" width="32.5703125" bestFit="1" customWidth="1"/>
    <col min="14" max="14" width="18.7109375" customWidth="1"/>
    <col min="15" max="15" width="31.7109375" customWidth="1"/>
  </cols>
  <sheetData>
    <row r="1" spans="1:16" ht="18" x14ac:dyDescent="0.25">
      <c r="A1" s="235" t="s">
        <v>294</v>
      </c>
      <c r="B1" s="235"/>
      <c r="C1" s="235"/>
      <c r="D1" s="235"/>
      <c r="E1" s="6"/>
      <c r="F1" s="234" t="s">
        <v>216</v>
      </c>
      <c r="G1" s="234"/>
      <c r="H1" s="234"/>
    </row>
    <row r="2" spans="1:16" ht="18" x14ac:dyDescent="0.25">
      <c r="A2" s="235" t="s">
        <v>295</v>
      </c>
      <c r="B2" s="235"/>
      <c r="C2" s="235"/>
      <c r="D2" s="235"/>
      <c r="E2" s="6"/>
      <c r="F2" s="6"/>
    </row>
    <row r="3" spans="1:16" ht="15.75" x14ac:dyDescent="0.25">
      <c r="A3" s="27"/>
      <c r="B3" s="27"/>
      <c r="C3" s="27"/>
      <c r="D3" s="27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</row>
    <row r="4" spans="1:16" ht="15.75" x14ac:dyDescent="0.25">
      <c r="A4" s="24" t="s">
        <v>0</v>
      </c>
      <c r="B4" s="24"/>
      <c r="C4" s="24"/>
      <c r="D4" s="24"/>
      <c r="E4" s="5"/>
      <c r="F4" s="23"/>
      <c r="G4" s="5"/>
      <c r="H4" s="23"/>
      <c r="I4" s="5"/>
      <c r="J4" s="5"/>
      <c r="K4" s="23"/>
      <c r="L4" s="23"/>
      <c r="M4" s="23"/>
      <c r="N4" s="23"/>
      <c r="O4" s="23"/>
    </row>
    <row r="5" spans="1:16" ht="15.75" x14ac:dyDescent="0.25">
      <c r="A5" s="236">
        <f>riepilogo!$A$5</f>
        <v>0</v>
      </c>
      <c r="B5" s="236"/>
      <c r="C5" s="21"/>
      <c r="D5" s="24"/>
      <c r="E5" s="21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ht="15.75" x14ac:dyDescent="0.25">
      <c r="A6" s="27"/>
      <c r="B6" s="27"/>
      <c r="C6" s="21"/>
      <c r="D6" s="23"/>
      <c r="E6" s="21"/>
      <c r="F6" s="26"/>
      <c r="G6" s="23"/>
      <c r="H6" s="23"/>
      <c r="I6" s="23"/>
      <c r="J6" s="23"/>
      <c r="K6" s="23"/>
      <c r="L6" s="23"/>
      <c r="M6" s="23"/>
      <c r="N6" s="23"/>
      <c r="O6" s="23"/>
    </row>
    <row r="7" spans="1:16" ht="15.75" x14ac:dyDescent="0.25">
      <c r="A7" s="27"/>
      <c r="B7" s="27"/>
      <c r="C7" s="27"/>
      <c r="D7" s="27"/>
      <c r="E7" s="21"/>
      <c r="F7" s="26"/>
      <c r="G7" s="23"/>
      <c r="H7" s="23"/>
      <c r="I7" s="23"/>
      <c r="J7" s="23"/>
      <c r="K7" s="23"/>
      <c r="L7" s="23"/>
      <c r="M7" s="23"/>
      <c r="N7" s="23"/>
      <c r="O7" s="23"/>
    </row>
    <row r="8" spans="1:16" ht="15.75" x14ac:dyDescent="0.25">
      <c r="A8" s="24" t="s">
        <v>1</v>
      </c>
      <c r="B8" s="24" t="s">
        <v>2</v>
      </c>
      <c r="C8" s="24"/>
      <c r="D8" s="24"/>
      <c r="E8" s="3"/>
      <c r="F8" s="4"/>
      <c r="G8" s="23"/>
      <c r="H8" s="23"/>
      <c r="I8" s="23"/>
      <c r="J8" s="23"/>
      <c r="K8" s="23"/>
      <c r="L8" s="23"/>
      <c r="M8" s="23"/>
      <c r="N8" s="23"/>
      <c r="O8" s="23"/>
    </row>
    <row r="9" spans="1:16" ht="79.5" customHeight="1" x14ac:dyDescent="0.25">
      <c r="A9" s="27"/>
      <c r="B9" s="28"/>
      <c r="C9" s="75" t="s">
        <v>163</v>
      </c>
      <c r="D9" s="75" t="s">
        <v>165</v>
      </c>
      <c r="E9" s="29" t="s">
        <v>166</v>
      </c>
      <c r="F9" s="29" t="s">
        <v>168</v>
      </c>
      <c r="G9" s="30" t="s">
        <v>170</v>
      </c>
      <c r="H9" s="30" t="s">
        <v>148</v>
      </c>
      <c r="I9" s="29" t="s">
        <v>205</v>
      </c>
      <c r="J9" s="29" t="s">
        <v>213</v>
      </c>
      <c r="K9" s="30" t="s">
        <v>301</v>
      </c>
      <c r="L9" s="29" t="s">
        <v>204</v>
      </c>
      <c r="M9" s="30" t="s">
        <v>238</v>
      </c>
      <c r="N9" s="29" t="s">
        <v>160</v>
      </c>
      <c r="O9" s="30"/>
      <c r="P9" s="14"/>
    </row>
    <row r="10" spans="1:16" ht="79.5" customHeight="1" x14ac:dyDescent="0.25">
      <c r="A10" s="27"/>
      <c r="B10" s="28"/>
      <c r="C10" s="75" t="s">
        <v>164</v>
      </c>
      <c r="D10" s="75" t="s">
        <v>172</v>
      </c>
      <c r="E10" s="29" t="s">
        <v>167</v>
      </c>
      <c r="F10" s="29" t="s">
        <v>169</v>
      </c>
      <c r="G10" s="30" t="s">
        <v>171</v>
      </c>
      <c r="H10" s="30" t="s">
        <v>208</v>
      </c>
      <c r="I10" s="29" t="s">
        <v>209</v>
      </c>
      <c r="J10" s="29" t="s">
        <v>210</v>
      </c>
      <c r="K10" s="30" t="s">
        <v>300</v>
      </c>
      <c r="L10" s="29" t="s">
        <v>212</v>
      </c>
      <c r="M10" s="30" t="s">
        <v>239</v>
      </c>
      <c r="N10" s="29" t="s">
        <v>173</v>
      </c>
      <c r="O10" s="30"/>
      <c r="P10" s="14"/>
    </row>
    <row r="11" spans="1:16" x14ac:dyDescent="0.25">
      <c r="A11" s="27" t="s">
        <v>5</v>
      </c>
      <c r="B11" s="37" t="s">
        <v>50</v>
      </c>
      <c r="C11" s="75"/>
      <c r="D11" s="75"/>
      <c r="E11" s="29"/>
      <c r="F11" s="29"/>
      <c r="G11" s="30"/>
      <c r="H11" s="29" t="s">
        <v>147</v>
      </c>
      <c r="I11" s="29" t="s">
        <v>147</v>
      </c>
      <c r="J11" s="29" t="s">
        <v>147</v>
      </c>
      <c r="K11" s="29" t="s">
        <v>147</v>
      </c>
      <c r="L11" s="29" t="s">
        <v>147</v>
      </c>
      <c r="M11" s="29" t="s">
        <v>147</v>
      </c>
      <c r="N11" s="29" t="s">
        <v>147</v>
      </c>
      <c r="O11" s="30"/>
      <c r="P11" s="14"/>
    </row>
    <row r="12" spans="1:16" ht="15.75" x14ac:dyDescent="0.25">
      <c r="C12" s="28"/>
      <c r="D12" s="28"/>
      <c r="E12" s="31"/>
      <c r="F12" s="31"/>
      <c r="G12" s="33"/>
      <c r="H12" s="52"/>
      <c r="I12" s="52"/>
      <c r="J12" s="52"/>
      <c r="K12" s="52"/>
      <c r="L12" s="53"/>
      <c r="M12" s="53"/>
      <c r="N12" s="51"/>
      <c r="O12" s="31"/>
      <c r="P12" s="14"/>
    </row>
    <row r="13" spans="1:16" x14ac:dyDescent="0.25">
      <c r="A13" s="32">
        <v>1</v>
      </c>
      <c r="B13" s="134"/>
      <c r="C13" s="134"/>
      <c r="D13" s="134"/>
      <c r="E13" s="135"/>
      <c r="F13" s="135"/>
      <c r="G13" s="136"/>
      <c r="H13" s="137"/>
      <c r="I13" s="137"/>
      <c r="J13" s="137"/>
      <c r="K13" s="137"/>
      <c r="L13" s="137"/>
      <c r="M13" s="137"/>
      <c r="N13" s="105">
        <f>H13+I13+J13+K13+L13+M13</f>
        <v>0</v>
      </c>
      <c r="O13" s="34"/>
      <c r="P13" s="14"/>
    </row>
    <row r="14" spans="1:16" ht="15.75" x14ac:dyDescent="0.25">
      <c r="A14" s="32">
        <v>2</v>
      </c>
      <c r="B14" s="134"/>
      <c r="C14" s="134"/>
      <c r="D14" s="134"/>
      <c r="E14" s="135"/>
      <c r="F14" s="135"/>
      <c r="G14" s="136"/>
      <c r="H14" s="137"/>
      <c r="I14" s="137"/>
      <c r="J14" s="137"/>
      <c r="K14" s="137"/>
      <c r="L14" s="137"/>
      <c r="M14" s="137"/>
      <c r="N14" s="105">
        <f t="shared" ref="N14:N33" si="0">H14+I14+J14+K14+L14+M14</f>
        <v>0</v>
      </c>
      <c r="O14" s="31"/>
      <c r="P14" s="14"/>
    </row>
    <row r="15" spans="1:16" ht="15.75" x14ac:dyDescent="0.25">
      <c r="A15" s="32">
        <v>3</v>
      </c>
      <c r="B15" s="134"/>
      <c r="C15" s="134"/>
      <c r="D15" s="134"/>
      <c r="E15" s="135"/>
      <c r="F15" s="135"/>
      <c r="G15" s="136"/>
      <c r="H15" s="137"/>
      <c r="I15" s="137"/>
      <c r="J15" s="137"/>
      <c r="K15" s="137"/>
      <c r="L15" s="137"/>
      <c r="M15" s="137"/>
      <c r="N15" s="105">
        <f t="shared" si="0"/>
        <v>0</v>
      </c>
      <c r="O15" s="31"/>
      <c r="P15" s="14"/>
    </row>
    <row r="16" spans="1:16" ht="15.75" x14ac:dyDescent="0.25">
      <c r="A16" s="32">
        <v>4</v>
      </c>
      <c r="B16" s="134"/>
      <c r="C16" s="134"/>
      <c r="D16" s="134"/>
      <c r="E16" s="135"/>
      <c r="F16" s="135"/>
      <c r="G16" s="136"/>
      <c r="H16" s="137"/>
      <c r="I16" s="137"/>
      <c r="J16" s="137"/>
      <c r="K16" s="137"/>
      <c r="L16" s="137"/>
      <c r="M16" s="137"/>
      <c r="N16" s="105">
        <f t="shared" si="0"/>
        <v>0</v>
      </c>
      <c r="O16" s="31"/>
      <c r="P16" s="14"/>
    </row>
    <row r="17" spans="1:16" ht="15.75" x14ac:dyDescent="0.25">
      <c r="A17" s="32">
        <v>5</v>
      </c>
      <c r="B17" s="134"/>
      <c r="C17" s="134"/>
      <c r="D17" s="134"/>
      <c r="E17" s="135"/>
      <c r="F17" s="135"/>
      <c r="G17" s="136"/>
      <c r="H17" s="137"/>
      <c r="I17" s="137"/>
      <c r="J17" s="137"/>
      <c r="K17" s="137"/>
      <c r="L17" s="137"/>
      <c r="M17" s="137"/>
      <c r="N17" s="105">
        <f t="shared" si="0"/>
        <v>0</v>
      </c>
      <c r="O17" s="31"/>
      <c r="P17" s="14"/>
    </row>
    <row r="18" spans="1:16" ht="15.75" x14ac:dyDescent="0.25">
      <c r="A18" s="32">
        <v>6</v>
      </c>
      <c r="B18" s="134"/>
      <c r="C18" s="134"/>
      <c r="D18" s="134"/>
      <c r="E18" s="135"/>
      <c r="F18" s="135"/>
      <c r="G18" s="136"/>
      <c r="H18" s="137"/>
      <c r="I18" s="137"/>
      <c r="J18" s="137"/>
      <c r="K18" s="137"/>
      <c r="L18" s="137"/>
      <c r="M18" s="137"/>
      <c r="N18" s="105">
        <f t="shared" si="0"/>
        <v>0</v>
      </c>
      <c r="O18" s="31"/>
      <c r="P18" s="14"/>
    </row>
    <row r="19" spans="1:16" ht="15.75" x14ac:dyDescent="0.25">
      <c r="A19" s="32">
        <v>7</v>
      </c>
      <c r="B19" s="134"/>
      <c r="C19" s="134"/>
      <c r="D19" s="134"/>
      <c r="E19" s="135"/>
      <c r="F19" s="135"/>
      <c r="G19" s="136"/>
      <c r="H19" s="137"/>
      <c r="I19" s="137"/>
      <c r="J19" s="137"/>
      <c r="K19" s="137"/>
      <c r="L19" s="137"/>
      <c r="M19" s="137"/>
      <c r="N19" s="105">
        <f t="shared" si="0"/>
        <v>0</v>
      </c>
      <c r="O19" s="31"/>
      <c r="P19" s="14"/>
    </row>
    <row r="20" spans="1:16" ht="15.75" x14ac:dyDescent="0.25">
      <c r="A20" s="32">
        <v>8</v>
      </c>
      <c r="B20" s="134"/>
      <c r="C20" s="134"/>
      <c r="D20" s="134"/>
      <c r="E20" s="135"/>
      <c r="F20" s="135"/>
      <c r="G20" s="136"/>
      <c r="H20" s="137"/>
      <c r="I20" s="137"/>
      <c r="J20" s="137"/>
      <c r="K20" s="137"/>
      <c r="L20" s="137"/>
      <c r="M20" s="137"/>
      <c r="N20" s="105">
        <f t="shared" si="0"/>
        <v>0</v>
      </c>
      <c r="O20" s="31"/>
      <c r="P20" s="14"/>
    </row>
    <row r="21" spans="1:16" ht="15.75" x14ac:dyDescent="0.25">
      <c r="A21" s="32">
        <v>9</v>
      </c>
      <c r="B21" s="134"/>
      <c r="C21" s="134"/>
      <c r="D21" s="134"/>
      <c r="E21" s="135"/>
      <c r="F21" s="135"/>
      <c r="G21" s="136"/>
      <c r="H21" s="137"/>
      <c r="I21" s="137"/>
      <c r="J21" s="137"/>
      <c r="K21" s="137"/>
      <c r="L21" s="137"/>
      <c r="M21" s="137"/>
      <c r="N21" s="105">
        <f t="shared" si="0"/>
        <v>0</v>
      </c>
      <c r="O21" s="31"/>
      <c r="P21" s="14"/>
    </row>
    <row r="22" spans="1:16" ht="15.75" x14ac:dyDescent="0.25">
      <c r="A22" s="32">
        <v>10</v>
      </c>
      <c r="B22" s="134"/>
      <c r="C22" s="134"/>
      <c r="D22" s="134"/>
      <c r="E22" s="135"/>
      <c r="F22" s="135"/>
      <c r="G22" s="136"/>
      <c r="H22" s="137"/>
      <c r="I22" s="137"/>
      <c r="J22" s="137"/>
      <c r="K22" s="137"/>
      <c r="L22" s="137"/>
      <c r="M22" s="137"/>
      <c r="N22" s="105">
        <f t="shared" si="0"/>
        <v>0</v>
      </c>
      <c r="O22" s="31"/>
      <c r="P22" s="14"/>
    </row>
    <row r="23" spans="1:16" ht="15.75" x14ac:dyDescent="0.25">
      <c r="A23" s="32">
        <v>11</v>
      </c>
      <c r="B23" s="134"/>
      <c r="C23" s="134"/>
      <c r="D23" s="134"/>
      <c r="E23" s="135"/>
      <c r="F23" s="135"/>
      <c r="G23" s="136"/>
      <c r="H23" s="137"/>
      <c r="I23" s="137"/>
      <c r="J23" s="137"/>
      <c r="K23" s="137"/>
      <c r="L23" s="137"/>
      <c r="M23" s="137"/>
      <c r="N23" s="105">
        <f t="shared" si="0"/>
        <v>0</v>
      </c>
      <c r="O23" s="31"/>
      <c r="P23" s="14"/>
    </row>
    <row r="24" spans="1:16" ht="15.75" x14ac:dyDescent="0.25">
      <c r="A24" s="32">
        <v>12</v>
      </c>
      <c r="B24" s="134"/>
      <c r="C24" s="134"/>
      <c r="D24" s="134"/>
      <c r="E24" s="135"/>
      <c r="F24" s="135"/>
      <c r="G24" s="136"/>
      <c r="H24" s="137"/>
      <c r="I24" s="137"/>
      <c r="J24" s="137"/>
      <c r="K24" s="137"/>
      <c r="L24" s="137"/>
      <c r="M24" s="137"/>
      <c r="N24" s="105">
        <f t="shared" si="0"/>
        <v>0</v>
      </c>
      <c r="O24" s="31"/>
      <c r="P24" s="14"/>
    </row>
    <row r="25" spans="1:16" ht="15.75" x14ac:dyDescent="0.25">
      <c r="A25" s="32">
        <v>13</v>
      </c>
      <c r="B25" s="134"/>
      <c r="C25" s="134"/>
      <c r="D25" s="134"/>
      <c r="E25" s="135"/>
      <c r="F25" s="135"/>
      <c r="G25" s="136"/>
      <c r="H25" s="137"/>
      <c r="I25" s="137"/>
      <c r="J25" s="137"/>
      <c r="K25" s="137"/>
      <c r="L25" s="137"/>
      <c r="M25" s="137"/>
      <c r="N25" s="105">
        <f t="shared" si="0"/>
        <v>0</v>
      </c>
      <c r="O25" s="31"/>
      <c r="P25" s="14"/>
    </row>
    <row r="26" spans="1:16" ht="15.75" x14ac:dyDescent="0.25">
      <c r="A26" s="32">
        <v>14</v>
      </c>
      <c r="B26" s="134"/>
      <c r="C26" s="134"/>
      <c r="D26" s="134"/>
      <c r="E26" s="135"/>
      <c r="F26" s="135"/>
      <c r="G26" s="136"/>
      <c r="H26" s="137"/>
      <c r="I26" s="137"/>
      <c r="J26" s="137"/>
      <c r="K26" s="137"/>
      <c r="L26" s="137"/>
      <c r="M26" s="137"/>
      <c r="N26" s="105">
        <f t="shared" si="0"/>
        <v>0</v>
      </c>
      <c r="O26" s="31"/>
      <c r="P26" s="14"/>
    </row>
    <row r="27" spans="1:16" ht="15.75" x14ac:dyDescent="0.25">
      <c r="A27" s="32">
        <v>15</v>
      </c>
      <c r="B27" s="134"/>
      <c r="C27" s="134"/>
      <c r="D27" s="134"/>
      <c r="E27" s="135"/>
      <c r="F27" s="135"/>
      <c r="G27" s="136"/>
      <c r="H27" s="137"/>
      <c r="I27" s="137"/>
      <c r="J27" s="137"/>
      <c r="K27" s="137"/>
      <c r="L27" s="137"/>
      <c r="M27" s="137"/>
      <c r="N27" s="105">
        <f t="shared" si="0"/>
        <v>0</v>
      </c>
      <c r="O27" s="31"/>
      <c r="P27" s="14"/>
    </row>
    <row r="28" spans="1:16" ht="15.75" x14ac:dyDescent="0.25">
      <c r="A28" s="32">
        <v>16</v>
      </c>
      <c r="B28" s="134"/>
      <c r="C28" s="134"/>
      <c r="D28" s="134"/>
      <c r="E28" s="135"/>
      <c r="F28" s="135"/>
      <c r="G28" s="136"/>
      <c r="H28" s="137"/>
      <c r="I28" s="137"/>
      <c r="J28" s="137"/>
      <c r="K28" s="137"/>
      <c r="L28" s="137"/>
      <c r="M28" s="137"/>
      <c r="N28" s="105">
        <f t="shared" si="0"/>
        <v>0</v>
      </c>
      <c r="O28" s="31"/>
      <c r="P28" s="14"/>
    </row>
    <row r="29" spans="1:16" ht="15.75" x14ac:dyDescent="0.25">
      <c r="A29" s="32">
        <v>17</v>
      </c>
      <c r="B29" s="134"/>
      <c r="C29" s="134"/>
      <c r="D29" s="134"/>
      <c r="E29" s="135"/>
      <c r="F29" s="135"/>
      <c r="G29" s="136"/>
      <c r="H29" s="137"/>
      <c r="I29" s="137"/>
      <c r="J29" s="137"/>
      <c r="K29" s="137"/>
      <c r="L29" s="137"/>
      <c r="M29" s="137"/>
      <c r="N29" s="105">
        <f t="shared" si="0"/>
        <v>0</v>
      </c>
      <c r="O29" s="31"/>
      <c r="P29" s="14"/>
    </row>
    <row r="30" spans="1:16" ht="15.75" x14ac:dyDescent="0.25">
      <c r="A30" s="32">
        <v>18</v>
      </c>
      <c r="B30" s="134"/>
      <c r="C30" s="134"/>
      <c r="D30" s="134"/>
      <c r="E30" s="135"/>
      <c r="F30" s="135"/>
      <c r="G30" s="136"/>
      <c r="H30" s="137"/>
      <c r="I30" s="137"/>
      <c r="J30" s="137"/>
      <c r="K30" s="137"/>
      <c r="L30" s="137"/>
      <c r="M30" s="137"/>
      <c r="N30" s="105">
        <f t="shared" si="0"/>
        <v>0</v>
      </c>
      <c r="O30" s="31"/>
      <c r="P30" s="14"/>
    </row>
    <row r="31" spans="1:16" ht="15.75" x14ac:dyDescent="0.25">
      <c r="A31" s="32">
        <v>19</v>
      </c>
      <c r="B31" s="134"/>
      <c r="C31" s="134"/>
      <c r="D31" s="134"/>
      <c r="E31" s="135"/>
      <c r="F31" s="135"/>
      <c r="G31" s="136"/>
      <c r="H31" s="137"/>
      <c r="I31" s="137"/>
      <c r="J31" s="137"/>
      <c r="K31" s="137"/>
      <c r="L31" s="137"/>
      <c r="M31" s="137"/>
      <c r="N31" s="105">
        <f t="shared" si="0"/>
        <v>0</v>
      </c>
      <c r="O31" s="31"/>
      <c r="P31" s="14"/>
    </row>
    <row r="32" spans="1:16" ht="15.75" x14ac:dyDescent="0.25">
      <c r="A32" s="32">
        <v>20</v>
      </c>
      <c r="B32" s="134"/>
      <c r="C32" s="134"/>
      <c r="D32" s="134"/>
      <c r="E32" s="135"/>
      <c r="F32" s="135"/>
      <c r="G32" s="136"/>
      <c r="H32" s="137"/>
      <c r="I32" s="137"/>
      <c r="J32" s="137"/>
      <c r="K32" s="137"/>
      <c r="L32" s="137"/>
      <c r="M32" s="137"/>
      <c r="N32" s="105">
        <f t="shared" si="0"/>
        <v>0</v>
      </c>
      <c r="O32" s="31"/>
      <c r="P32" s="14"/>
    </row>
    <row r="33" spans="1:16" ht="15.75" x14ac:dyDescent="0.25">
      <c r="A33" s="24" t="s">
        <v>5</v>
      </c>
      <c r="B33" s="36" t="s">
        <v>67</v>
      </c>
      <c r="C33" s="36"/>
      <c r="D33" s="36"/>
      <c r="E33" s="34"/>
      <c r="F33" s="34"/>
      <c r="G33" s="35"/>
      <c r="H33" s="96">
        <f t="shared" ref="H33:M33" si="1">SUM(H13:H32)</f>
        <v>0</v>
      </c>
      <c r="I33" s="96">
        <f t="shared" si="1"/>
        <v>0</v>
      </c>
      <c r="J33" s="96">
        <f t="shared" si="1"/>
        <v>0</v>
      </c>
      <c r="K33" s="96">
        <f t="shared" si="1"/>
        <v>0</v>
      </c>
      <c r="L33" s="96">
        <f t="shared" si="1"/>
        <v>0</v>
      </c>
      <c r="M33" s="96">
        <f t="shared" si="1"/>
        <v>0</v>
      </c>
      <c r="N33" s="96">
        <f t="shared" si="0"/>
        <v>0</v>
      </c>
      <c r="O33" s="31"/>
      <c r="P33" s="14"/>
    </row>
    <row r="34" spans="1:16" x14ac:dyDescent="0.25">
      <c r="A34" s="10"/>
      <c r="B34" s="10"/>
      <c r="C34" s="10"/>
      <c r="D34" s="10"/>
      <c r="E34" s="16"/>
      <c r="F34" s="16"/>
      <c r="G34" s="17"/>
      <c r="H34" s="17"/>
      <c r="I34" s="14"/>
      <c r="J34" s="14"/>
      <c r="K34" s="14"/>
      <c r="L34" s="14"/>
      <c r="M34" s="14"/>
      <c r="N34" s="19"/>
      <c r="O34" s="14"/>
      <c r="P34" s="14"/>
    </row>
    <row r="35" spans="1:16" s="14" customFormat="1" ht="14.25" x14ac:dyDescent="0.2"/>
    <row r="36" spans="1:16" s="14" customFormat="1" ht="14.25" x14ac:dyDescent="0.2"/>
    <row r="37" spans="1:16" s="14" customFormat="1" ht="14.25" x14ac:dyDescent="0.2">
      <c r="A37" s="14" t="s">
        <v>126</v>
      </c>
      <c r="B37" s="14" t="s">
        <v>133</v>
      </c>
    </row>
    <row r="38" spans="1:16" s="14" customFormat="1" ht="14.25" x14ac:dyDescent="0.2"/>
    <row r="39" spans="1:16" s="14" customFormat="1" ht="14.25" x14ac:dyDescent="0.2">
      <c r="A39" s="79" t="s">
        <v>134</v>
      </c>
      <c r="B39" s="14" t="s">
        <v>135</v>
      </c>
    </row>
    <row r="40" spans="1:16" s="14" customFormat="1" ht="14.25" x14ac:dyDescent="0.2">
      <c r="B40" s="14" t="s">
        <v>130</v>
      </c>
    </row>
    <row r="41" spans="1:16" s="14" customFormat="1" ht="14.25" x14ac:dyDescent="0.2">
      <c r="B41" s="14" t="s">
        <v>129</v>
      </c>
    </row>
    <row r="42" spans="1:16" s="14" customFormat="1" ht="14.25" x14ac:dyDescent="0.2">
      <c r="B42" s="14" t="s">
        <v>132</v>
      </c>
    </row>
    <row r="43" spans="1:16" s="14" customFormat="1" ht="14.25" x14ac:dyDescent="0.2">
      <c r="B43" s="14" t="s">
        <v>131</v>
      </c>
    </row>
    <row r="44" spans="1:16" s="14" customFormat="1" ht="14.25" x14ac:dyDescent="0.2"/>
    <row r="45" spans="1:16" s="14" customFormat="1" ht="14.25" x14ac:dyDescent="0.2"/>
    <row r="46" spans="1:16" s="14" customFormat="1" ht="14.25" x14ac:dyDescent="0.2"/>
    <row r="47" spans="1:16" s="14" customFormat="1" ht="14.25" x14ac:dyDescent="0.2"/>
  </sheetData>
  <sheetProtection algorithmName="SHA-512" hashValue="TUsdMk8JMvESYmMEXYiyf5ytpz+JjoSsR1eXyzuB/QPNzertOdODjRVYUnWCsbtJsOoSa4btVut/G3m+E7KaiA==" saltValue="NhArc86WBDVI5tBUlzS83A==" spinCount="100000" sheet="1" objects="1" scenarios="1"/>
  <mergeCells count="4">
    <mergeCell ref="A5:B5"/>
    <mergeCell ref="F1:H1"/>
    <mergeCell ref="A1:D1"/>
    <mergeCell ref="A2:D2"/>
  </mergeCells>
  <dataValidations count="2">
    <dataValidation type="list" allowBlank="1" showInputMessage="1" showErrorMessage="1" sqref="C12:C32" xr:uid="{07B39FF8-A042-477C-93D6-9E3B98133F43}">
      <formula1>"MSA | LSM, OSA | M, BA | LT, MA | LM"</formula1>
    </dataValidation>
    <dataValidation showErrorMessage="1" sqref="A5:B5" xr:uid="{D9143FD3-7996-4921-BD0B-06BF1F0733AE}"/>
  </dataValidations>
  <pageMargins left="0.70866141732283472" right="0.70866141732283472" top="0.78740157480314965" bottom="0.78740157480314965" header="0.31496062992125984" footer="0.31496062992125984"/>
  <pageSetup paperSize="8" scale="53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162C-90FB-4671-990B-8AD3C3FBC381}">
  <sheetPr>
    <pageSetUpPr fitToPage="1"/>
  </sheetPr>
  <dimension ref="A1:P47"/>
  <sheetViews>
    <sheetView zoomScaleNormal="100" workbookViewId="0">
      <pane xSplit="2" topLeftCell="C1" activePane="topRight" state="frozen"/>
      <selection activeCell="H66" sqref="H66"/>
      <selection pane="topRight" activeCell="H66" sqref="H66"/>
    </sheetView>
  </sheetViews>
  <sheetFormatPr baseColWidth="10" defaultColWidth="11.42578125" defaultRowHeight="15" x14ac:dyDescent="0.25"/>
  <cols>
    <col min="1" max="1" width="7.85546875" customWidth="1"/>
    <col min="2" max="2" width="50.7109375" customWidth="1"/>
    <col min="3" max="3" width="12.7109375" customWidth="1"/>
    <col min="4" max="4" width="16.7109375" customWidth="1"/>
    <col min="5" max="5" width="14.7109375" customWidth="1"/>
    <col min="6" max="6" width="18.7109375" customWidth="1"/>
    <col min="7" max="7" width="15.7109375" customWidth="1"/>
    <col min="8" max="12" width="28.7109375" customWidth="1"/>
    <col min="13" max="13" width="32.5703125" bestFit="1" customWidth="1"/>
    <col min="14" max="14" width="18.7109375" customWidth="1"/>
    <col min="15" max="15" width="31.7109375" customWidth="1"/>
  </cols>
  <sheetData>
    <row r="1" spans="1:16" ht="18" x14ac:dyDescent="0.25">
      <c r="A1" s="235" t="s">
        <v>294</v>
      </c>
      <c r="B1" s="235"/>
      <c r="C1" s="235"/>
      <c r="D1" s="235"/>
      <c r="E1" s="6"/>
      <c r="F1" s="234" t="s">
        <v>216</v>
      </c>
      <c r="G1" s="234"/>
      <c r="H1" s="234"/>
    </row>
    <row r="2" spans="1:16" ht="18" x14ac:dyDescent="0.25">
      <c r="A2" s="235" t="s">
        <v>295</v>
      </c>
      <c r="B2" s="235"/>
      <c r="C2" s="235"/>
      <c r="D2" s="235"/>
      <c r="E2" s="6"/>
      <c r="F2" s="6"/>
    </row>
    <row r="3" spans="1:16" ht="15.75" x14ac:dyDescent="0.25">
      <c r="A3" s="27"/>
      <c r="B3" s="27"/>
      <c r="C3" s="27"/>
      <c r="D3" s="27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</row>
    <row r="4" spans="1:16" ht="15.75" x14ac:dyDescent="0.25">
      <c r="A4" s="24" t="s">
        <v>0</v>
      </c>
      <c r="B4" s="24"/>
      <c r="C4" s="24"/>
      <c r="D4" s="24"/>
      <c r="E4" s="5"/>
      <c r="F4" s="23"/>
      <c r="G4" s="5"/>
      <c r="H4" s="23"/>
      <c r="I4" s="5"/>
      <c r="J4" s="5"/>
      <c r="K4" s="23"/>
      <c r="L4" s="23"/>
      <c r="M4" s="23"/>
      <c r="N4" s="23"/>
      <c r="O4" s="23"/>
    </row>
    <row r="5" spans="1:16" ht="15.75" x14ac:dyDescent="0.25">
      <c r="A5" s="236">
        <f>riepilogo!$A$5</f>
        <v>0</v>
      </c>
      <c r="B5" s="236"/>
      <c r="C5" s="24"/>
      <c r="D5" s="24"/>
      <c r="E5" s="5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ht="15.75" x14ac:dyDescent="0.25">
      <c r="A6" s="27"/>
      <c r="B6" s="27"/>
      <c r="C6" s="27"/>
      <c r="D6" s="27"/>
      <c r="E6" s="21"/>
      <c r="F6" s="26"/>
      <c r="G6" s="23"/>
      <c r="H6" s="23"/>
      <c r="I6" s="23"/>
      <c r="J6" s="23"/>
      <c r="K6" s="23"/>
      <c r="L6" s="23"/>
      <c r="M6" s="23"/>
      <c r="N6" s="23"/>
      <c r="O6" s="23"/>
    </row>
    <row r="7" spans="1:16" ht="15.75" x14ac:dyDescent="0.25">
      <c r="A7" s="27"/>
      <c r="B7" s="27"/>
      <c r="C7" s="27"/>
      <c r="D7" s="27"/>
      <c r="E7" s="21"/>
      <c r="F7" s="26"/>
      <c r="G7" s="23"/>
      <c r="H7" s="23"/>
      <c r="I7" s="23"/>
      <c r="J7" s="23"/>
      <c r="K7" s="23"/>
      <c r="L7" s="23"/>
      <c r="M7" s="23"/>
      <c r="N7" s="23"/>
      <c r="O7" s="23"/>
    </row>
    <row r="8" spans="1:16" ht="15.75" x14ac:dyDescent="0.25">
      <c r="A8" s="24" t="s">
        <v>1</v>
      </c>
      <c r="B8" s="24" t="s">
        <v>2</v>
      </c>
      <c r="C8" s="24"/>
      <c r="D8" s="24"/>
      <c r="E8" s="3"/>
      <c r="F8" s="4"/>
      <c r="G8" s="23"/>
      <c r="H8" s="23"/>
      <c r="I8" s="23"/>
      <c r="J8" s="23"/>
      <c r="K8" s="23"/>
      <c r="L8" s="23"/>
      <c r="M8" s="23"/>
      <c r="N8" s="23"/>
      <c r="O8" s="23"/>
    </row>
    <row r="9" spans="1:16" ht="79.5" customHeight="1" x14ac:dyDescent="0.25">
      <c r="A9" s="27"/>
      <c r="B9" s="28"/>
      <c r="C9" s="75" t="s">
        <v>163</v>
      </c>
      <c r="D9" s="75" t="s">
        <v>165</v>
      </c>
      <c r="E9" s="29" t="s">
        <v>166</v>
      </c>
      <c r="F9" s="29" t="s">
        <v>168</v>
      </c>
      <c r="G9" s="30" t="s">
        <v>170</v>
      </c>
      <c r="H9" s="30" t="s">
        <v>148</v>
      </c>
      <c r="I9" s="29" t="s">
        <v>205</v>
      </c>
      <c r="J9" s="29" t="s">
        <v>152</v>
      </c>
      <c r="K9" s="30" t="s">
        <v>301</v>
      </c>
      <c r="L9" s="29" t="s">
        <v>204</v>
      </c>
      <c r="M9" s="30" t="s">
        <v>238</v>
      </c>
      <c r="N9" s="29" t="s">
        <v>160</v>
      </c>
      <c r="O9" s="30"/>
      <c r="P9" s="14"/>
    </row>
    <row r="10" spans="1:16" ht="79.5" customHeight="1" x14ac:dyDescent="0.25">
      <c r="A10" s="27"/>
      <c r="B10" s="28"/>
      <c r="C10" s="75" t="s">
        <v>164</v>
      </c>
      <c r="D10" s="75" t="s">
        <v>172</v>
      </c>
      <c r="E10" s="29" t="s">
        <v>167</v>
      </c>
      <c r="F10" s="29" t="s">
        <v>169</v>
      </c>
      <c r="G10" s="30" t="s">
        <v>171</v>
      </c>
      <c r="H10" s="30" t="s">
        <v>208</v>
      </c>
      <c r="I10" s="29" t="s">
        <v>209</v>
      </c>
      <c r="J10" s="29" t="s">
        <v>210</v>
      </c>
      <c r="K10" s="30" t="s">
        <v>300</v>
      </c>
      <c r="L10" s="29" t="s">
        <v>212</v>
      </c>
      <c r="M10" s="30" t="s">
        <v>239</v>
      </c>
      <c r="N10" s="29" t="s">
        <v>159</v>
      </c>
      <c r="O10" s="30"/>
      <c r="P10" s="14"/>
    </row>
    <row r="11" spans="1:16" x14ac:dyDescent="0.25">
      <c r="A11" s="27" t="s">
        <v>60</v>
      </c>
      <c r="B11" s="38" t="s">
        <v>58</v>
      </c>
      <c r="C11" s="75"/>
      <c r="D11" s="75"/>
      <c r="E11" s="29"/>
      <c r="F11" s="29"/>
      <c r="G11" s="30"/>
      <c r="H11" s="30" t="s">
        <v>147</v>
      </c>
      <c r="I11" s="30" t="s">
        <v>147</v>
      </c>
      <c r="J11" s="30" t="s">
        <v>147</v>
      </c>
      <c r="K11" s="30" t="s">
        <v>147</v>
      </c>
      <c r="L11" s="30" t="s">
        <v>147</v>
      </c>
      <c r="M11" s="30" t="s">
        <v>147</v>
      </c>
      <c r="N11" s="30" t="s">
        <v>147</v>
      </c>
      <c r="O11" s="30"/>
      <c r="P11" s="14"/>
    </row>
    <row r="12" spans="1:16" ht="15.75" x14ac:dyDescent="0.25">
      <c r="C12" s="28"/>
      <c r="D12" s="28"/>
      <c r="E12" s="31"/>
      <c r="F12" s="31"/>
      <c r="G12" s="33"/>
      <c r="H12" s="51"/>
      <c r="I12" s="51"/>
      <c r="J12" s="51"/>
      <c r="K12" s="51"/>
      <c r="L12" s="51"/>
      <c r="M12" s="51"/>
      <c r="N12" s="51"/>
      <c r="O12" s="31"/>
      <c r="P12" s="14"/>
    </row>
    <row r="13" spans="1:16" x14ac:dyDescent="0.25">
      <c r="A13" s="32">
        <v>1</v>
      </c>
      <c r="B13" s="134"/>
      <c r="C13" s="134"/>
      <c r="D13" s="134"/>
      <c r="E13" s="135"/>
      <c r="F13" s="135"/>
      <c r="G13" s="136"/>
      <c r="H13" s="137"/>
      <c r="I13" s="137"/>
      <c r="J13" s="137"/>
      <c r="K13" s="137"/>
      <c r="L13" s="137"/>
      <c r="M13" s="137"/>
      <c r="N13" s="105">
        <f>H13+I13+J13+K13+L13+M13</f>
        <v>0</v>
      </c>
      <c r="O13" s="34"/>
      <c r="P13" s="14"/>
    </row>
    <row r="14" spans="1:16" ht="15.75" x14ac:dyDescent="0.25">
      <c r="A14" s="32">
        <v>2</v>
      </c>
      <c r="B14" s="134"/>
      <c r="C14" s="134"/>
      <c r="D14" s="134"/>
      <c r="E14" s="135"/>
      <c r="F14" s="135"/>
      <c r="G14" s="136"/>
      <c r="H14" s="137"/>
      <c r="I14" s="137"/>
      <c r="J14" s="137"/>
      <c r="K14" s="137"/>
      <c r="L14" s="137"/>
      <c r="M14" s="137"/>
      <c r="N14" s="105">
        <f t="shared" ref="N14:N32" si="0">H14+I14+J14+K14+L14+M14</f>
        <v>0</v>
      </c>
      <c r="O14" s="31"/>
      <c r="P14" s="14"/>
    </row>
    <row r="15" spans="1:16" ht="15.75" x14ac:dyDescent="0.25">
      <c r="A15" s="32">
        <v>3</v>
      </c>
      <c r="B15" s="134"/>
      <c r="C15" s="134"/>
      <c r="D15" s="134"/>
      <c r="E15" s="135"/>
      <c r="F15" s="135"/>
      <c r="G15" s="136"/>
      <c r="H15" s="137"/>
      <c r="I15" s="137"/>
      <c r="J15" s="137"/>
      <c r="K15" s="137"/>
      <c r="L15" s="137"/>
      <c r="M15" s="137"/>
      <c r="N15" s="105">
        <f t="shared" si="0"/>
        <v>0</v>
      </c>
      <c r="O15" s="31"/>
      <c r="P15" s="14"/>
    </row>
    <row r="16" spans="1:16" ht="15.75" x14ac:dyDescent="0.25">
      <c r="A16" s="32">
        <v>4</v>
      </c>
      <c r="B16" s="134"/>
      <c r="C16" s="134"/>
      <c r="D16" s="134"/>
      <c r="E16" s="135"/>
      <c r="F16" s="135"/>
      <c r="G16" s="136"/>
      <c r="H16" s="137"/>
      <c r="I16" s="137"/>
      <c r="J16" s="137"/>
      <c r="K16" s="137"/>
      <c r="L16" s="137"/>
      <c r="M16" s="137"/>
      <c r="N16" s="105">
        <f t="shared" si="0"/>
        <v>0</v>
      </c>
      <c r="O16" s="31"/>
      <c r="P16" s="14"/>
    </row>
    <row r="17" spans="1:16" ht="15.75" x14ac:dyDescent="0.25">
      <c r="A17" s="32">
        <v>5</v>
      </c>
      <c r="B17" s="134"/>
      <c r="C17" s="134"/>
      <c r="D17" s="134"/>
      <c r="E17" s="135"/>
      <c r="F17" s="135"/>
      <c r="G17" s="136"/>
      <c r="H17" s="137"/>
      <c r="I17" s="137"/>
      <c r="J17" s="137"/>
      <c r="K17" s="137"/>
      <c r="L17" s="137"/>
      <c r="M17" s="137"/>
      <c r="N17" s="105">
        <f t="shared" si="0"/>
        <v>0</v>
      </c>
      <c r="O17" s="31"/>
      <c r="P17" s="14"/>
    </row>
    <row r="18" spans="1:16" ht="15.75" x14ac:dyDescent="0.25">
      <c r="A18" s="32">
        <v>6</v>
      </c>
      <c r="B18" s="134"/>
      <c r="C18" s="134"/>
      <c r="D18" s="134"/>
      <c r="E18" s="135"/>
      <c r="F18" s="135"/>
      <c r="G18" s="136"/>
      <c r="H18" s="137"/>
      <c r="I18" s="137"/>
      <c r="J18" s="137"/>
      <c r="K18" s="137"/>
      <c r="L18" s="137"/>
      <c r="M18" s="137"/>
      <c r="N18" s="105">
        <f t="shared" si="0"/>
        <v>0</v>
      </c>
      <c r="O18" s="31"/>
      <c r="P18" s="14"/>
    </row>
    <row r="19" spans="1:16" ht="15.75" x14ac:dyDescent="0.25">
      <c r="A19" s="32">
        <v>7</v>
      </c>
      <c r="B19" s="134"/>
      <c r="C19" s="134"/>
      <c r="D19" s="134"/>
      <c r="E19" s="135"/>
      <c r="F19" s="135"/>
      <c r="G19" s="136"/>
      <c r="H19" s="137"/>
      <c r="I19" s="137"/>
      <c r="J19" s="137"/>
      <c r="K19" s="137"/>
      <c r="L19" s="137"/>
      <c r="M19" s="137"/>
      <c r="N19" s="105">
        <f t="shared" si="0"/>
        <v>0</v>
      </c>
      <c r="O19" s="31"/>
      <c r="P19" s="14"/>
    </row>
    <row r="20" spans="1:16" ht="15.75" x14ac:dyDescent="0.25">
      <c r="A20" s="32">
        <v>8</v>
      </c>
      <c r="B20" s="134"/>
      <c r="C20" s="134"/>
      <c r="D20" s="134"/>
      <c r="E20" s="135"/>
      <c r="F20" s="135"/>
      <c r="G20" s="136"/>
      <c r="H20" s="137"/>
      <c r="I20" s="137"/>
      <c r="J20" s="137"/>
      <c r="K20" s="137"/>
      <c r="L20" s="137"/>
      <c r="M20" s="137"/>
      <c r="N20" s="105">
        <f t="shared" si="0"/>
        <v>0</v>
      </c>
      <c r="O20" s="31"/>
      <c r="P20" s="14"/>
    </row>
    <row r="21" spans="1:16" ht="15.75" x14ac:dyDescent="0.25">
      <c r="A21" s="32">
        <v>9</v>
      </c>
      <c r="B21" s="134"/>
      <c r="C21" s="134"/>
      <c r="D21" s="134"/>
      <c r="E21" s="135"/>
      <c r="F21" s="135"/>
      <c r="G21" s="136"/>
      <c r="H21" s="137"/>
      <c r="I21" s="137"/>
      <c r="J21" s="137"/>
      <c r="K21" s="137"/>
      <c r="L21" s="137"/>
      <c r="M21" s="137"/>
      <c r="N21" s="105">
        <f t="shared" si="0"/>
        <v>0</v>
      </c>
      <c r="O21" s="31"/>
      <c r="P21" s="14"/>
    </row>
    <row r="22" spans="1:16" ht="15.75" x14ac:dyDescent="0.25">
      <c r="A22" s="32">
        <v>10</v>
      </c>
      <c r="B22" s="134"/>
      <c r="C22" s="134"/>
      <c r="D22" s="134"/>
      <c r="E22" s="135"/>
      <c r="F22" s="135"/>
      <c r="G22" s="136"/>
      <c r="H22" s="137"/>
      <c r="I22" s="137"/>
      <c r="J22" s="137"/>
      <c r="K22" s="137"/>
      <c r="L22" s="137"/>
      <c r="M22" s="137"/>
      <c r="N22" s="105">
        <f t="shared" si="0"/>
        <v>0</v>
      </c>
      <c r="O22" s="31"/>
      <c r="P22" s="14"/>
    </row>
    <row r="23" spans="1:16" ht="15.75" x14ac:dyDescent="0.25">
      <c r="A23" s="32">
        <v>11</v>
      </c>
      <c r="B23" s="134"/>
      <c r="C23" s="134"/>
      <c r="D23" s="134"/>
      <c r="E23" s="135"/>
      <c r="F23" s="135"/>
      <c r="G23" s="136"/>
      <c r="H23" s="137"/>
      <c r="I23" s="137"/>
      <c r="J23" s="137"/>
      <c r="K23" s="137"/>
      <c r="L23" s="137"/>
      <c r="M23" s="137"/>
      <c r="N23" s="105">
        <f t="shared" si="0"/>
        <v>0</v>
      </c>
      <c r="O23" s="31"/>
      <c r="P23" s="14"/>
    </row>
    <row r="24" spans="1:16" ht="15.75" x14ac:dyDescent="0.25">
      <c r="A24" s="32">
        <v>12</v>
      </c>
      <c r="B24" s="134"/>
      <c r="C24" s="134"/>
      <c r="D24" s="134"/>
      <c r="E24" s="135"/>
      <c r="F24" s="135"/>
      <c r="G24" s="136"/>
      <c r="H24" s="137"/>
      <c r="I24" s="137"/>
      <c r="J24" s="137"/>
      <c r="K24" s="137"/>
      <c r="L24" s="137"/>
      <c r="M24" s="137"/>
      <c r="N24" s="105">
        <f t="shared" si="0"/>
        <v>0</v>
      </c>
      <c r="O24" s="31"/>
      <c r="P24" s="14"/>
    </row>
    <row r="25" spans="1:16" ht="15.75" x14ac:dyDescent="0.25">
      <c r="A25" s="32">
        <v>13</v>
      </c>
      <c r="B25" s="134"/>
      <c r="C25" s="134"/>
      <c r="D25" s="134"/>
      <c r="E25" s="135"/>
      <c r="F25" s="135"/>
      <c r="G25" s="136"/>
      <c r="H25" s="137"/>
      <c r="I25" s="137"/>
      <c r="J25" s="137"/>
      <c r="K25" s="137"/>
      <c r="L25" s="137"/>
      <c r="M25" s="137"/>
      <c r="N25" s="105">
        <f t="shared" si="0"/>
        <v>0</v>
      </c>
      <c r="O25" s="31"/>
      <c r="P25" s="14"/>
    </row>
    <row r="26" spans="1:16" ht="15.75" x14ac:dyDescent="0.25">
      <c r="A26" s="32">
        <v>14</v>
      </c>
      <c r="B26" s="134"/>
      <c r="C26" s="134"/>
      <c r="D26" s="134"/>
      <c r="E26" s="135"/>
      <c r="F26" s="135"/>
      <c r="G26" s="136"/>
      <c r="H26" s="137"/>
      <c r="I26" s="137"/>
      <c r="J26" s="137"/>
      <c r="K26" s="137"/>
      <c r="L26" s="137"/>
      <c r="M26" s="137"/>
      <c r="N26" s="105">
        <f t="shared" si="0"/>
        <v>0</v>
      </c>
      <c r="O26" s="31"/>
      <c r="P26" s="14"/>
    </row>
    <row r="27" spans="1:16" ht="15.75" x14ac:dyDescent="0.25">
      <c r="A27" s="32">
        <v>15</v>
      </c>
      <c r="B27" s="134"/>
      <c r="C27" s="134"/>
      <c r="D27" s="134"/>
      <c r="E27" s="135"/>
      <c r="F27" s="135"/>
      <c r="G27" s="136"/>
      <c r="H27" s="137"/>
      <c r="I27" s="137"/>
      <c r="J27" s="137"/>
      <c r="K27" s="137"/>
      <c r="L27" s="137"/>
      <c r="M27" s="137"/>
      <c r="N27" s="105">
        <f t="shared" si="0"/>
        <v>0</v>
      </c>
      <c r="O27" s="31"/>
      <c r="P27" s="14"/>
    </row>
    <row r="28" spans="1:16" ht="15.75" x14ac:dyDescent="0.25">
      <c r="A28" s="32">
        <v>16</v>
      </c>
      <c r="B28" s="134"/>
      <c r="C28" s="134"/>
      <c r="D28" s="134"/>
      <c r="E28" s="135"/>
      <c r="F28" s="135"/>
      <c r="G28" s="136"/>
      <c r="H28" s="137"/>
      <c r="I28" s="137"/>
      <c r="J28" s="137"/>
      <c r="K28" s="137"/>
      <c r="L28" s="137"/>
      <c r="M28" s="137"/>
      <c r="N28" s="105">
        <f t="shared" si="0"/>
        <v>0</v>
      </c>
      <c r="O28" s="31"/>
      <c r="P28" s="14"/>
    </row>
    <row r="29" spans="1:16" ht="15.75" x14ac:dyDescent="0.25">
      <c r="A29" s="32">
        <v>17</v>
      </c>
      <c r="B29" s="134"/>
      <c r="C29" s="134"/>
      <c r="D29" s="134"/>
      <c r="E29" s="135"/>
      <c r="F29" s="135"/>
      <c r="G29" s="136"/>
      <c r="H29" s="137"/>
      <c r="I29" s="137"/>
      <c r="J29" s="137"/>
      <c r="K29" s="137"/>
      <c r="L29" s="137"/>
      <c r="M29" s="137"/>
      <c r="N29" s="105">
        <f t="shared" si="0"/>
        <v>0</v>
      </c>
      <c r="O29" s="31"/>
      <c r="P29" s="14"/>
    </row>
    <row r="30" spans="1:16" ht="15.75" x14ac:dyDescent="0.25">
      <c r="A30" s="32">
        <v>18</v>
      </c>
      <c r="B30" s="134"/>
      <c r="C30" s="134"/>
      <c r="D30" s="134"/>
      <c r="E30" s="135"/>
      <c r="F30" s="135"/>
      <c r="G30" s="136"/>
      <c r="H30" s="137"/>
      <c r="I30" s="137"/>
      <c r="J30" s="137"/>
      <c r="K30" s="137"/>
      <c r="L30" s="137"/>
      <c r="M30" s="137"/>
      <c r="N30" s="105">
        <f t="shared" si="0"/>
        <v>0</v>
      </c>
      <c r="O30" s="31"/>
      <c r="P30" s="14"/>
    </row>
    <row r="31" spans="1:16" ht="15.75" x14ac:dyDescent="0.25">
      <c r="A31" s="32">
        <v>19</v>
      </c>
      <c r="B31" s="134"/>
      <c r="C31" s="134"/>
      <c r="D31" s="134"/>
      <c r="E31" s="135"/>
      <c r="F31" s="135"/>
      <c r="G31" s="136"/>
      <c r="H31" s="137"/>
      <c r="I31" s="137"/>
      <c r="J31" s="137"/>
      <c r="K31" s="137"/>
      <c r="L31" s="137"/>
      <c r="M31" s="137"/>
      <c r="N31" s="105">
        <f t="shared" si="0"/>
        <v>0</v>
      </c>
      <c r="O31" s="31"/>
      <c r="P31" s="14"/>
    </row>
    <row r="32" spans="1:16" ht="15.75" x14ac:dyDescent="0.25">
      <c r="A32" s="32">
        <v>20</v>
      </c>
      <c r="B32" s="134"/>
      <c r="C32" s="134"/>
      <c r="D32" s="134"/>
      <c r="E32" s="135"/>
      <c r="F32" s="135"/>
      <c r="G32" s="136"/>
      <c r="H32" s="137"/>
      <c r="I32" s="137"/>
      <c r="J32" s="137"/>
      <c r="K32" s="137"/>
      <c r="L32" s="137"/>
      <c r="M32" s="137"/>
      <c r="N32" s="105">
        <f t="shared" si="0"/>
        <v>0</v>
      </c>
      <c r="O32" s="31"/>
      <c r="P32" s="14"/>
    </row>
    <row r="33" spans="1:16" ht="15.75" x14ac:dyDescent="0.25">
      <c r="A33" s="24" t="s">
        <v>60</v>
      </c>
      <c r="B33" s="36" t="s">
        <v>67</v>
      </c>
      <c r="C33" s="36"/>
      <c r="D33" s="36"/>
      <c r="E33" s="34"/>
      <c r="F33" s="34"/>
      <c r="G33" s="35"/>
      <c r="H33" s="96">
        <f>SUM(H13:H32)</f>
        <v>0</v>
      </c>
      <c r="I33" s="96">
        <f t="shared" ref="I33:M33" si="1">SUM(I13:I32)</f>
        <v>0</v>
      </c>
      <c r="J33" s="96">
        <f t="shared" si="1"/>
        <v>0</v>
      </c>
      <c r="K33" s="96">
        <f t="shared" si="1"/>
        <v>0</v>
      </c>
      <c r="L33" s="96">
        <f t="shared" si="1"/>
        <v>0</v>
      </c>
      <c r="M33" s="96">
        <f t="shared" si="1"/>
        <v>0</v>
      </c>
      <c r="N33" s="96">
        <f>H33+I33+J33+K33+L33+M33</f>
        <v>0</v>
      </c>
      <c r="O33" s="31"/>
      <c r="P33" s="14"/>
    </row>
    <row r="34" spans="1:16" x14ac:dyDescent="0.25">
      <c r="A34" s="10"/>
      <c r="B34" s="10"/>
      <c r="C34" s="10"/>
      <c r="D34" s="10"/>
      <c r="E34" s="16"/>
      <c r="F34" s="16"/>
      <c r="G34" s="17"/>
      <c r="H34" s="17"/>
      <c r="I34" s="14"/>
      <c r="J34" s="14"/>
      <c r="K34" s="14"/>
      <c r="L34" s="14"/>
      <c r="M34" s="14"/>
      <c r="N34" s="19"/>
      <c r="O34" s="14"/>
      <c r="P34" s="14"/>
    </row>
    <row r="35" spans="1:16" s="14" customFormat="1" ht="14.25" x14ac:dyDescent="0.2"/>
    <row r="36" spans="1:16" s="14" customFormat="1" ht="14.25" x14ac:dyDescent="0.2"/>
    <row r="37" spans="1:16" s="14" customFormat="1" ht="14.25" x14ac:dyDescent="0.2">
      <c r="A37" s="14" t="s">
        <v>126</v>
      </c>
      <c r="B37" s="14" t="s">
        <v>133</v>
      </c>
    </row>
    <row r="38" spans="1:16" s="14" customFormat="1" ht="14.25" x14ac:dyDescent="0.2"/>
    <row r="39" spans="1:16" s="14" customFormat="1" ht="14.25" x14ac:dyDescent="0.2">
      <c r="A39" s="79" t="s">
        <v>134</v>
      </c>
      <c r="B39" s="14" t="s">
        <v>135</v>
      </c>
    </row>
    <row r="40" spans="1:16" s="14" customFormat="1" ht="14.25" x14ac:dyDescent="0.2">
      <c r="B40" s="14" t="s">
        <v>130</v>
      </c>
    </row>
    <row r="41" spans="1:16" s="14" customFormat="1" ht="14.25" x14ac:dyDescent="0.2">
      <c r="B41" s="14" t="s">
        <v>129</v>
      </c>
    </row>
    <row r="42" spans="1:16" s="14" customFormat="1" ht="14.25" x14ac:dyDescent="0.2">
      <c r="B42" s="14" t="s">
        <v>132</v>
      </c>
    </row>
    <row r="43" spans="1:16" s="14" customFormat="1" ht="14.25" x14ac:dyDescent="0.2">
      <c r="B43" s="14" t="s">
        <v>131</v>
      </c>
    </row>
    <row r="44" spans="1:16" s="14" customFormat="1" ht="14.25" x14ac:dyDescent="0.2"/>
    <row r="45" spans="1:16" s="14" customFormat="1" ht="14.25" x14ac:dyDescent="0.2"/>
    <row r="46" spans="1:16" s="14" customFormat="1" ht="14.25" x14ac:dyDescent="0.2"/>
    <row r="47" spans="1:16" s="14" customFormat="1" ht="14.25" x14ac:dyDescent="0.2"/>
  </sheetData>
  <sheetProtection algorithmName="SHA-512" hashValue="hpkVRktndQWMrQcAUHOr56/R1tx0N3OCCGPUccFP4rmOwtTb6L9+pVNzrsvm/UrQ1VPK1jwX7nI9tt+jOiidfA==" saltValue="uEvuMJt/TxtKD2UqOFuO2g==" spinCount="100000" sheet="1" objects="1" scenarios="1"/>
  <mergeCells count="4">
    <mergeCell ref="A5:B5"/>
    <mergeCell ref="F1:H1"/>
    <mergeCell ref="A1:D1"/>
    <mergeCell ref="A2:D2"/>
  </mergeCells>
  <dataValidations count="1">
    <dataValidation type="list" allowBlank="1" showInputMessage="1" showErrorMessage="1" sqref="C12:C32" xr:uid="{F1B4504E-40A3-49A7-BA7C-AFB17F356E51}">
      <formula1>"MSA | LSM, OSA | M, BA | LT, MA | LM"</formula1>
    </dataValidation>
  </dataValidations>
  <pageMargins left="0.70866141732283472" right="0.70866141732283472" top="0.78740157480314965" bottom="0.78740157480314965" header="0.31496062992125984" footer="0.31496062992125984"/>
  <pageSetup paperSize="8" scale="52" orientation="landscape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46D96554-6F18-4614-97B1-15DD5D10FA87}">
          <x14:formula1>
            <xm:f>LK_Cooperative!$A$2:$A$7</xm:f>
          </x14:formula1>
          <xm:sqref>A5:B5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2622-15D6-421A-873D-7FEC0C1D5411}">
  <sheetPr>
    <pageSetUpPr fitToPage="1"/>
  </sheetPr>
  <dimension ref="A1:P31"/>
  <sheetViews>
    <sheetView zoomScaleNormal="100" workbookViewId="0">
      <selection activeCell="H32" sqref="H32"/>
    </sheetView>
  </sheetViews>
  <sheetFormatPr baseColWidth="10" defaultColWidth="11.42578125" defaultRowHeight="15" x14ac:dyDescent="0.25"/>
  <cols>
    <col min="1" max="1" width="7.85546875" customWidth="1"/>
    <col min="2" max="2" width="43.7109375" customWidth="1"/>
    <col min="3" max="3" width="12.7109375" customWidth="1"/>
    <col min="4" max="4" width="16.7109375" customWidth="1"/>
    <col min="5" max="5" width="14.7109375" customWidth="1"/>
    <col min="6" max="6" width="18.7109375" customWidth="1"/>
    <col min="7" max="7" width="15.7109375" customWidth="1"/>
    <col min="8" max="12" width="28.7109375" customWidth="1"/>
    <col min="13" max="13" width="32.5703125" bestFit="1" customWidth="1"/>
    <col min="14" max="14" width="18.7109375" customWidth="1"/>
    <col min="15" max="15" width="31.7109375" customWidth="1"/>
  </cols>
  <sheetData>
    <row r="1" spans="1:16" ht="18" x14ac:dyDescent="0.25">
      <c r="A1" s="235" t="s">
        <v>294</v>
      </c>
      <c r="B1" s="235"/>
      <c r="C1" s="235"/>
      <c r="D1" s="235"/>
      <c r="E1" s="6"/>
      <c r="F1" s="234" t="s">
        <v>216</v>
      </c>
      <c r="G1" s="234"/>
      <c r="H1" s="234"/>
    </row>
    <row r="2" spans="1:16" ht="18" x14ac:dyDescent="0.25">
      <c r="A2" s="235" t="s">
        <v>295</v>
      </c>
      <c r="B2" s="235"/>
      <c r="C2" s="235"/>
      <c r="D2" s="235"/>
      <c r="E2" s="6"/>
      <c r="F2" s="6"/>
    </row>
    <row r="3" spans="1:16" ht="15.75" x14ac:dyDescent="0.25">
      <c r="A3" s="27"/>
      <c r="B3" s="27"/>
      <c r="C3" s="27"/>
      <c r="D3" s="27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</row>
    <row r="4" spans="1:16" ht="15.75" x14ac:dyDescent="0.25">
      <c r="A4" s="24" t="s">
        <v>0</v>
      </c>
      <c r="B4" s="24"/>
      <c r="C4" s="24"/>
      <c r="D4" s="24"/>
      <c r="E4" s="5"/>
      <c r="F4" s="23"/>
      <c r="G4" s="5"/>
      <c r="H4" s="23"/>
      <c r="I4" s="5"/>
      <c r="J4" s="5"/>
      <c r="K4" s="23"/>
      <c r="L4" s="23"/>
      <c r="M4" s="23"/>
      <c r="N4" s="23"/>
      <c r="O4" s="23"/>
    </row>
    <row r="5" spans="1:16" ht="15.75" x14ac:dyDescent="0.25">
      <c r="A5" s="236">
        <f>riepilogo!$A$5</f>
        <v>0</v>
      </c>
      <c r="B5" s="236"/>
      <c r="C5" s="24"/>
      <c r="D5" s="24"/>
      <c r="E5" s="21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ht="15.75" x14ac:dyDescent="0.25">
      <c r="A6" s="27"/>
      <c r="B6" s="27"/>
      <c r="C6" s="24"/>
      <c r="D6" s="24"/>
      <c r="E6" s="21"/>
      <c r="F6" s="26"/>
      <c r="G6" s="23"/>
      <c r="H6" s="23"/>
      <c r="I6" s="23"/>
      <c r="J6" s="23"/>
      <c r="K6" s="23"/>
      <c r="L6" s="23"/>
      <c r="M6" s="23"/>
      <c r="N6" s="23"/>
      <c r="O6" s="23"/>
    </row>
    <row r="7" spans="1:16" ht="15.75" x14ac:dyDescent="0.25">
      <c r="A7" s="27"/>
      <c r="B7" s="27"/>
      <c r="C7" s="27"/>
      <c r="D7" s="27"/>
      <c r="E7" s="21"/>
      <c r="F7" s="26"/>
      <c r="G7" s="23"/>
      <c r="H7" s="23"/>
      <c r="I7" s="23"/>
      <c r="J7" s="23"/>
      <c r="K7" s="23"/>
      <c r="L7" s="23"/>
      <c r="M7" s="23"/>
      <c r="N7" s="23"/>
      <c r="O7" s="23"/>
    </row>
    <row r="8" spans="1:16" ht="15.75" x14ac:dyDescent="0.25">
      <c r="A8" s="24" t="s">
        <v>1</v>
      </c>
      <c r="B8" s="24" t="s">
        <v>2</v>
      </c>
      <c r="C8" s="24"/>
      <c r="D8" s="24"/>
      <c r="E8" s="3"/>
      <c r="F8" s="4"/>
      <c r="G8" s="23"/>
      <c r="H8" s="23"/>
      <c r="I8" s="23"/>
      <c r="J8" s="23"/>
      <c r="K8" s="23"/>
      <c r="L8" s="23"/>
      <c r="M8" s="23"/>
      <c r="N8" s="23"/>
      <c r="O8" s="23"/>
    </row>
    <row r="9" spans="1:16" ht="79.5" customHeight="1" x14ac:dyDescent="0.25">
      <c r="A9" s="27"/>
      <c r="B9" s="28"/>
      <c r="C9" s="75" t="s">
        <v>163</v>
      </c>
      <c r="D9" s="75" t="s">
        <v>165</v>
      </c>
      <c r="E9" s="29" t="s">
        <v>166</v>
      </c>
      <c r="F9" s="29" t="s">
        <v>168</v>
      </c>
      <c r="G9" s="30" t="s">
        <v>170</v>
      </c>
      <c r="H9" s="30" t="s">
        <v>148</v>
      </c>
      <c r="I9" s="29" t="s">
        <v>205</v>
      </c>
      <c r="J9" s="29" t="s">
        <v>152</v>
      </c>
      <c r="K9" s="30" t="s">
        <v>301</v>
      </c>
      <c r="L9" s="29" t="s">
        <v>204</v>
      </c>
      <c r="M9" s="30" t="s">
        <v>238</v>
      </c>
      <c r="N9" s="29" t="s">
        <v>160</v>
      </c>
      <c r="O9" s="30"/>
      <c r="P9" s="14"/>
    </row>
    <row r="10" spans="1:16" ht="79.5" customHeight="1" x14ac:dyDescent="0.25">
      <c r="A10" s="27"/>
      <c r="B10" s="28"/>
      <c r="C10" s="75" t="s">
        <v>164</v>
      </c>
      <c r="D10" s="75" t="s">
        <v>172</v>
      </c>
      <c r="E10" s="29" t="s">
        <v>167</v>
      </c>
      <c r="F10" s="29" t="s">
        <v>169</v>
      </c>
      <c r="G10" s="30" t="s">
        <v>171</v>
      </c>
      <c r="H10" s="30" t="s">
        <v>208</v>
      </c>
      <c r="I10" s="29" t="s">
        <v>209</v>
      </c>
      <c r="J10" s="29" t="s">
        <v>210</v>
      </c>
      <c r="K10" s="30" t="s">
        <v>300</v>
      </c>
      <c r="L10" s="29" t="s">
        <v>212</v>
      </c>
      <c r="M10" s="30" t="s">
        <v>239</v>
      </c>
      <c r="N10" s="29" t="s">
        <v>159</v>
      </c>
      <c r="O10" s="30"/>
      <c r="P10" s="14"/>
    </row>
    <row r="11" spans="1:16" ht="60" x14ac:dyDescent="0.25">
      <c r="A11" s="27" t="s">
        <v>6</v>
      </c>
      <c r="B11" s="39" t="s">
        <v>69</v>
      </c>
      <c r="C11" s="75"/>
      <c r="D11" s="75"/>
      <c r="E11" s="29"/>
      <c r="F11" s="29"/>
      <c r="G11" s="30"/>
      <c r="H11" s="30" t="s">
        <v>147</v>
      </c>
      <c r="I11" s="30" t="s">
        <v>147</v>
      </c>
      <c r="J11" s="30" t="s">
        <v>147</v>
      </c>
      <c r="K11" s="30" t="s">
        <v>147</v>
      </c>
      <c r="L11" s="30" t="s">
        <v>147</v>
      </c>
      <c r="M11" s="30" t="s">
        <v>147</v>
      </c>
      <c r="N11" s="30" t="s">
        <v>147</v>
      </c>
      <c r="O11" s="30"/>
      <c r="P11" s="14"/>
    </row>
    <row r="12" spans="1:16" ht="15.75" x14ac:dyDescent="0.25">
      <c r="C12" s="28"/>
      <c r="D12" s="28"/>
      <c r="E12" s="31"/>
      <c r="F12" s="31"/>
      <c r="G12" s="31"/>
      <c r="H12" s="51"/>
      <c r="I12" s="51"/>
      <c r="J12" s="51"/>
      <c r="K12" s="51"/>
      <c r="L12" s="51"/>
      <c r="M12" s="51"/>
      <c r="N12" s="51"/>
      <c r="O12" s="31"/>
      <c r="P12" s="14"/>
    </row>
    <row r="13" spans="1:16" x14ac:dyDescent="0.25">
      <c r="A13" s="32">
        <v>1</v>
      </c>
      <c r="B13" s="134"/>
      <c r="C13" s="134"/>
      <c r="D13" s="134"/>
      <c r="E13" s="135"/>
      <c r="F13" s="135"/>
      <c r="G13" s="136"/>
      <c r="H13" s="137"/>
      <c r="I13" s="137"/>
      <c r="J13" s="137"/>
      <c r="K13" s="137"/>
      <c r="L13" s="137"/>
      <c r="M13" s="137"/>
      <c r="N13" s="105">
        <f>H13+I13+J13+K13+L13+M13</f>
        <v>0</v>
      </c>
      <c r="O13" s="34"/>
      <c r="P13" s="14"/>
    </row>
    <row r="14" spans="1:16" ht="15.75" x14ac:dyDescent="0.25">
      <c r="A14" s="32">
        <v>2</v>
      </c>
      <c r="B14" s="134"/>
      <c r="C14" s="134"/>
      <c r="D14" s="134"/>
      <c r="E14" s="135"/>
      <c r="F14" s="135"/>
      <c r="G14" s="136"/>
      <c r="H14" s="137"/>
      <c r="I14" s="137"/>
      <c r="J14" s="137"/>
      <c r="K14" s="137"/>
      <c r="L14" s="137"/>
      <c r="M14" s="137"/>
      <c r="N14" s="105">
        <f t="shared" ref="N14:N20" si="0">H14+I14+J14+K14+L14+M14</f>
        <v>0</v>
      </c>
      <c r="O14" s="31"/>
      <c r="P14" s="14"/>
    </row>
    <row r="15" spans="1:16" ht="15.75" x14ac:dyDescent="0.25">
      <c r="A15" s="32">
        <v>3</v>
      </c>
      <c r="B15" s="134"/>
      <c r="C15" s="134"/>
      <c r="D15" s="134"/>
      <c r="E15" s="135"/>
      <c r="F15" s="135"/>
      <c r="G15" s="136"/>
      <c r="H15" s="137"/>
      <c r="I15" s="137"/>
      <c r="J15" s="137"/>
      <c r="K15" s="137"/>
      <c r="L15" s="137"/>
      <c r="M15" s="137"/>
      <c r="N15" s="105">
        <f t="shared" si="0"/>
        <v>0</v>
      </c>
      <c r="O15" s="31"/>
      <c r="P15" s="14"/>
    </row>
    <row r="16" spans="1:16" ht="15.75" x14ac:dyDescent="0.25">
      <c r="A16" s="32">
        <v>4</v>
      </c>
      <c r="B16" s="134"/>
      <c r="C16" s="134"/>
      <c r="D16" s="134"/>
      <c r="E16" s="135"/>
      <c r="F16" s="135"/>
      <c r="G16" s="136"/>
      <c r="H16" s="137"/>
      <c r="I16" s="137"/>
      <c r="J16" s="137"/>
      <c r="K16" s="137"/>
      <c r="L16" s="137"/>
      <c r="M16" s="137"/>
      <c r="N16" s="105">
        <f t="shared" si="0"/>
        <v>0</v>
      </c>
      <c r="O16" s="31"/>
      <c r="P16" s="14"/>
    </row>
    <row r="17" spans="1:16" ht="15.75" x14ac:dyDescent="0.25">
      <c r="A17" s="32">
        <v>5</v>
      </c>
      <c r="B17" s="134"/>
      <c r="C17" s="134"/>
      <c r="D17" s="134"/>
      <c r="E17" s="135"/>
      <c r="F17" s="135"/>
      <c r="G17" s="136"/>
      <c r="H17" s="137"/>
      <c r="I17" s="137"/>
      <c r="J17" s="137"/>
      <c r="K17" s="137"/>
      <c r="L17" s="137"/>
      <c r="M17" s="137"/>
      <c r="N17" s="105">
        <f t="shared" si="0"/>
        <v>0</v>
      </c>
      <c r="O17" s="31"/>
      <c r="P17" s="14"/>
    </row>
    <row r="18" spans="1:16" ht="15.75" x14ac:dyDescent="0.25">
      <c r="A18" s="32">
        <v>6</v>
      </c>
      <c r="B18" s="134"/>
      <c r="C18" s="134"/>
      <c r="D18" s="134"/>
      <c r="E18" s="135"/>
      <c r="F18" s="135"/>
      <c r="G18" s="136"/>
      <c r="H18" s="137"/>
      <c r="I18" s="137"/>
      <c r="J18" s="137"/>
      <c r="K18" s="137"/>
      <c r="L18" s="137"/>
      <c r="M18" s="137"/>
      <c r="N18" s="105">
        <f t="shared" si="0"/>
        <v>0</v>
      </c>
      <c r="O18" s="31"/>
      <c r="P18" s="14"/>
    </row>
    <row r="19" spans="1:16" ht="15.75" x14ac:dyDescent="0.25">
      <c r="A19" s="32">
        <v>7</v>
      </c>
      <c r="B19" s="134"/>
      <c r="C19" s="134"/>
      <c r="D19" s="134"/>
      <c r="E19" s="135"/>
      <c r="F19" s="135"/>
      <c r="G19" s="136"/>
      <c r="H19" s="137"/>
      <c r="I19" s="137"/>
      <c r="J19" s="137"/>
      <c r="K19" s="137"/>
      <c r="L19" s="137"/>
      <c r="M19" s="137"/>
      <c r="N19" s="105">
        <f t="shared" si="0"/>
        <v>0</v>
      </c>
      <c r="O19" s="31"/>
      <c r="P19" s="14"/>
    </row>
    <row r="20" spans="1:16" ht="15.75" x14ac:dyDescent="0.25">
      <c r="A20" s="24" t="s">
        <v>6</v>
      </c>
      <c r="B20" s="36" t="s">
        <v>67</v>
      </c>
      <c r="C20" s="36"/>
      <c r="D20" s="36"/>
      <c r="E20" s="34"/>
      <c r="F20" s="34"/>
      <c r="G20" s="35"/>
      <c r="H20" s="96">
        <f t="shared" ref="H20:M20" si="1">SUM(H13:H19)</f>
        <v>0</v>
      </c>
      <c r="I20" s="96">
        <f t="shared" si="1"/>
        <v>0</v>
      </c>
      <c r="J20" s="96">
        <f t="shared" si="1"/>
        <v>0</v>
      </c>
      <c r="K20" s="96">
        <f t="shared" si="1"/>
        <v>0</v>
      </c>
      <c r="L20" s="96">
        <f t="shared" si="1"/>
        <v>0</v>
      </c>
      <c r="M20" s="96">
        <f t="shared" si="1"/>
        <v>0</v>
      </c>
      <c r="N20" s="96">
        <f t="shared" si="0"/>
        <v>0</v>
      </c>
      <c r="O20" s="31"/>
      <c r="P20" s="14"/>
    </row>
    <row r="21" spans="1:16" x14ac:dyDescent="0.25">
      <c r="A21" s="10"/>
      <c r="B21" s="10"/>
      <c r="C21" s="10"/>
      <c r="D21" s="10"/>
      <c r="E21" s="16"/>
      <c r="F21" s="16"/>
      <c r="G21" s="17"/>
      <c r="H21" s="17"/>
      <c r="I21" s="14"/>
      <c r="J21" s="14"/>
      <c r="K21" s="14"/>
      <c r="L21" s="14"/>
      <c r="M21" s="14"/>
      <c r="N21" s="19"/>
      <c r="O21" s="14"/>
      <c r="P21" s="14"/>
    </row>
    <row r="23" spans="1:16" s="14" customFormat="1" ht="14.25" x14ac:dyDescent="0.2"/>
    <row r="24" spans="1:16" s="14" customFormat="1" ht="14.25" x14ac:dyDescent="0.2">
      <c r="A24" s="14" t="s">
        <v>126</v>
      </c>
      <c r="B24" s="14" t="s">
        <v>133</v>
      </c>
    </row>
    <row r="25" spans="1:16" s="14" customFormat="1" ht="14.25" x14ac:dyDescent="0.2"/>
    <row r="26" spans="1:16" s="14" customFormat="1" ht="14.25" x14ac:dyDescent="0.2">
      <c r="A26" s="79" t="s">
        <v>134</v>
      </c>
      <c r="B26" s="14" t="s">
        <v>135</v>
      </c>
    </row>
    <row r="27" spans="1:16" s="14" customFormat="1" ht="14.25" x14ac:dyDescent="0.2">
      <c r="B27" s="14" t="s">
        <v>130</v>
      </c>
    </row>
    <row r="28" spans="1:16" s="14" customFormat="1" ht="14.25" x14ac:dyDescent="0.2">
      <c r="B28" s="14" t="s">
        <v>129</v>
      </c>
    </row>
    <row r="29" spans="1:16" s="14" customFormat="1" ht="14.25" x14ac:dyDescent="0.2">
      <c r="B29" s="14" t="s">
        <v>132</v>
      </c>
    </row>
    <row r="30" spans="1:16" s="14" customFormat="1" ht="14.25" x14ac:dyDescent="0.2">
      <c r="B30" s="14" t="s">
        <v>131</v>
      </c>
    </row>
    <row r="31" spans="1:16" s="14" customFormat="1" ht="14.25" x14ac:dyDescent="0.2"/>
  </sheetData>
  <sheetProtection algorithmName="SHA-512" hashValue="VmUYlS0CiLFqAM9nSFizJxF0EemhdFRaO9zTq/EK+CPWe0DUC/y8J39dysnLhOJF6m3g3JaJA6zrm5QjDL/oWA==" saltValue="yakFcU1Itg58PwdCCRjMEg==" spinCount="100000" sheet="1" objects="1" scenarios="1"/>
  <mergeCells count="4">
    <mergeCell ref="A5:B5"/>
    <mergeCell ref="F1:H1"/>
    <mergeCell ref="A2:D2"/>
    <mergeCell ref="A1:D1"/>
  </mergeCells>
  <dataValidations count="2">
    <dataValidation type="list" allowBlank="1" showInputMessage="1" showErrorMessage="1" sqref="C12:C19" xr:uid="{725A5FE7-4C2F-476F-AA85-B511EC8A7427}">
      <formula1>"MSA | LSM, OSA | M, BA | LT, MA | LM"</formula1>
    </dataValidation>
    <dataValidation showErrorMessage="1" sqref="A5:B5" xr:uid="{BF919B9F-AB69-4F99-BD7B-165B78D656D3}"/>
  </dataValidations>
  <pageMargins left="0.70866141732283472" right="0.70866141732283472" top="0.78740157480314965" bottom="0.78740157480314965" header="0.31496062992125984" footer="0.31496062992125984"/>
  <pageSetup paperSize="8" scale="54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4F610-886B-4D9E-BB95-90E1C246C942}">
  <sheetPr>
    <pageSetUpPr fitToPage="1"/>
  </sheetPr>
  <dimension ref="A1:N44"/>
  <sheetViews>
    <sheetView zoomScale="90" zoomScaleNormal="90" workbookViewId="0">
      <selection activeCell="H66" sqref="H66"/>
    </sheetView>
  </sheetViews>
  <sheetFormatPr baseColWidth="10" defaultColWidth="11.42578125" defaultRowHeight="15" x14ac:dyDescent="0.25"/>
  <cols>
    <col min="1" max="1" width="9.42578125" customWidth="1"/>
    <col min="2" max="2" width="99.28515625" customWidth="1"/>
    <col min="3" max="3" width="19.28515625" customWidth="1"/>
    <col min="4" max="4" width="18.140625" bestFit="1" customWidth="1"/>
    <col min="5" max="6" width="23.42578125" customWidth="1"/>
    <col min="7" max="7" width="18.140625" bestFit="1" customWidth="1"/>
    <col min="8" max="12" width="16.28515625" customWidth="1"/>
    <col min="13" max="13" width="25.7109375" customWidth="1"/>
  </cols>
  <sheetData>
    <row r="1" spans="1:14" ht="18" x14ac:dyDescent="0.25">
      <c r="A1" s="235" t="s">
        <v>294</v>
      </c>
      <c r="B1" s="235"/>
      <c r="C1" s="6"/>
      <c r="D1" s="234" t="s">
        <v>216</v>
      </c>
      <c r="E1" s="234"/>
      <c r="F1" s="234"/>
    </row>
    <row r="2" spans="1:14" ht="18" x14ac:dyDescent="0.25">
      <c r="A2" s="235" t="s">
        <v>295</v>
      </c>
      <c r="B2" s="235"/>
      <c r="C2" s="6"/>
      <c r="D2" s="6"/>
    </row>
    <row r="3" spans="1:14" x14ac:dyDescent="0.25">
      <c r="A3" s="2"/>
      <c r="B3" s="2"/>
      <c r="C3" s="2"/>
      <c r="D3" s="20"/>
    </row>
    <row r="4" spans="1:14" ht="15.75" x14ac:dyDescent="0.25">
      <c r="A4" s="24" t="s">
        <v>0</v>
      </c>
      <c r="B4" s="24"/>
      <c r="C4" s="6"/>
      <c r="D4" s="6"/>
      <c r="H4" s="5"/>
    </row>
    <row r="5" spans="1:14" x14ac:dyDescent="0.25">
      <c r="A5" s="236">
        <f>riepilogo!$A$5</f>
        <v>0</v>
      </c>
      <c r="B5" s="236"/>
      <c r="C5" s="2"/>
      <c r="F5" s="2"/>
    </row>
    <row r="6" spans="1:14" x14ac:dyDescent="0.25">
      <c r="A6" s="25"/>
      <c r="B6" s="25"/>
      <c r="C6" s="27"/>
      <c r="D6" s="26"/>
    </row>
    <row r="7" spans="1:14" ht="33.75" x14ac:dyDescent="0.25">
      <c r="A7" s="27"/>
      <c r="B7" s="27"/>
      <c r="D7" s="76" t="s">
        <v>121</v>
      </c>
      <c r="G7" s="77" t="s">
        <v>142</v>
      </c>
      <c r="H7" s="77" t="s">
        <v>137</v>
      </c>
      <c r="I7" s="77" t="s">
        <v>138</v>
      </c>
      <c r="J7" s="77" t="s">
        <v>302</v>
      </c>
      <c r="K7" s="77" t="s">
        <v>140</v>
      </c>
      <c r="L7" s="77" t="s">
        <v>141</v>
      </c>
    </row>
    <row r="8" spans="1:14" ht="15.75" x14ac:dyDescent="0.25">
      <c r="A8" s="24" t="s">
        <v>70</v>
      </c>
      <c r="B8" s="24" t="s">
        <v>75</v>
      </c>
      <c r="C8" s="3"/>
      <c r="D8" s="4"/>
    </row>
    <row r="9" spans="1:14" ht="15.75" x14ac:dyDescent="0.25">
      <c r="A9" s="24"/>
      <c r="B9" s="24"/>
      <c r="C9" s="3"/>
      <c r="D9" s="4"/>
      <c r="E9" s="17"/>
      <c r="F9" s="16"/>
      <c r="G9" s="17"/>
    </row>
    <row r="10" spans="1:14" ht="15.75" x14ac:dyDescent="0.25">
      <c r="A10" s="46" t="s">
        <v>71</v>
      </c>
      <c r="B10" s="24" t="s">
        <v>296</v>
      </c>
      <c r="C10" s="3"/>
      <c r="D10" s="111">
        <f>G10+H10+I10+J10+K10+L10</f>
        <v>0</v>
      </c>
      <c r="E10" s="17"/>
      <c r="F10" s="16"/>
      <c r="G10" s="138"/>
      <c r="H10" s="138"/>
      <c r="I10" s="138"/>
      <c r="J10" s="138"/>
      <c r="K10" s="138"/>
      <c r="L10" s="138"/>
    </row>
    <row r="11" spans="1:14" ht="15.75" x14ac:dyDescent="0.25">
      <c r="A11" s="46"/>
      <c r="B11" s="24"/>
      <c r="C11" s="3"/>
      <c r="D11" s="68"/>
      <c r="E11" s="17"/>
      <c r="F11" s="16"/>
      <c r="G11" s="17"/>
    </row>
    <row r="12" spans="1:14" ht="15.75" x14ac:dyDescent="0.25">
      <c r="A12" s="46" t="s">
        <v>72</v>
      </c>
      <c r="B12" s="24" t="s">
        <v>76</v>
      </c>
      <c r="C12" s="34"/>
      <c r="D12" s="111">
        <f>SUM(D13:D17)</f>
        <v>0</v>
      </c>
      <c r="E12" s="17"/>
      <c r="F12" s="16"/>
      <c r="G12" s="112">
        <f>SUM(G13:G17)</f>
        <v>0</v>
      </c>
      <c r="H12" s="112">
        <f t="shared" ref="H12:L12" si="0">SUM(H13:H17)</f>
        <v>0</v>
      </c>
      <c r="I12" s="112">
        <f t="shared" si="0"/>
        <v>0</v>
      </c>
      <c r="J12" s="112">
        <f t="shared" si="0"/>
        <v>0</v>
      </c>
      <c r="K12" s="112">
        <f t="shared" si="0"/>
        <v>0</v>
      </c>
      <c r="L12" s="112">
        <f t="shared" si="0"/>
        <v>0</v>
      </c>
      <c r="M12" s="14"/>
      <c r="N12" s="14"/>
    </row>
    <row r="13" spans="1:14" x14ac:dyDescent="0.25">
      <c r="A13" s="27" t="s">
        <v>82</v>
      </c>
      <c r="B13" s="28" t="s">
        <v>97</v>
      </c>
      <c r="C13" s="34"/>
      <c r="D13" s="112">
        <f>G13+H13+I13+J13+K13+L13</f>
        <v>0</v>
      </c>
      <c r="E13" s="17"/>
      <c r="F13" s="16"/>
      <c r="G13" s="139"/>
      <c r="H13" s="139"/>
      <c r="I13" s="139"/>
      <c r="J13" s="139"/>
      <c r="K13" s="139"/>
      <c r="L13" s="139"/>
      <c r="M13" s="14"/>
      <c r="N13" s="14"/>
    </row>
    <row r="14" spans="1:14" x14ac:dyDescent="0.25">
      <c r="A14" s="27" t="s">
        <v>83</v>
      </c>
      <c r="B14" s="28" t="s">
        <v>98</v>
      </c>
      <c r="C14" s="34"/>
      <c r="D14" s="112">
        <f t="shared" ref="D14:D15" si="1">G14+H14+I14+J14+K14+L14</f>
        <v>0</v>
      </c>
      <c r="E14" s="17"/>
      <c r="F14" s="16"/>
      <c r="G14" s="139"/>
      <c r="H14" s="139"/>
      <c r="I14" s="139"/>
      <c r="J14" s="139"/>
      <c r="K14" s="139"/>
      <c r="L14" s="139"/>
      <c r="M14" s="14"/>
      <c r="N14" s="14"/>
    </row>
    <row r="15" spans="1:14" x14ac:dyDescent="0.25">
      <c r="A15" s="27" t="s">
        <v>84</v>
      </c>
      <c r="B15" s="28" t="s">
        <v>99</v>
      </c>
      <c r="C15" s="34"/>
      <c r="D15" s="112">
        <f t="shared" si="1"/>
        <v>0</v>
      </c>
      <c r="E15" s="17"/>
      <c r="F15" s="16"/>
      <c r="G15" s="139"/>
      <c r="H15" s="139"/>
      <c r="I15" s="139"/>
      <c r="J15" s="139"/>
      <c r="K15" s="139"/>
      <c r="L15" s="139"/>
      <c r="M15" s="14"/>
      <c r="N15" s="14"/>
    </row>
    <row r="16" spans="1:14" x14ac:dyDescent="0.25">
      <c r="A16" s="27" t="s">
        <v>85</v>
      </c>
      <c r="B16" s="28" t="s">
        <v>221</v>
      </c>
      <c r="C16" s="221"/>
      <c r="D16" s="112">
        <f>G16+H16+I16+J16+K16+L16</f>
        <v>0</v>
      </c>
      <c r="E16" s="17"/>
      <c r="F16" s="16"/>
      <c r="G16" s="139"/>
      <c r="H16" s="139"/>
      <c r="I16" s="139"/>
      <c r="J16" s="139"/>
      <c r="K16" s="139"/>
      <c r="L16" s="139"/>
      <c r="M16" s="14"/>
      <c r="N16" s="14"/>
    </row>
    <row r="17" spans="1:14" x14ac:dyDescent="0.25">
      <c r="A17" s="27"/>
      <c r="C17" s="221"/>
      <c r="D17" s="112">
        <f>G17+H17+I17+J17+K17+L17</f>
        <v>0</v>
      </c>
      <c r="E17" s="17"/>
      <c r="F17" s="16"/>
      <c r="G17" s="139"/>
      <c r="H17" s="139"/>
      <c r="I17" s="139"/>
      <c r="J17" s="139"/>
      <c r="K17" s="139"/>
      <c r="L17" s="139"/>
      <c r="M17" s="14"/>
      <c r="N17" s="14"/>
    </row>
    <row r="18" spans="1:14" x14ac:dyDescent="0.25">
      <c r="A18" s="27"/>
      <c r="C18" s="34"/>
      <c r="D18" s="69"/>
      <c r="E18" s="17"/>
      <c r="F18" s="16"/>
      <c r="G18" s="69"/>
      <c r="H18" s="69"/>
      <c r="I18" s="69"/>
      <c r="J18" s="69"/>
      <c r="K18" s="69"/>
      <c r="L18" s="69"/>
      <c r="M18" s="14"/>
      <c r="N18" s="14"/>
    </row>
    <row r="19" spans="1:14" x14ac:dyDescent="0.25">
      <c r="A19" s="27"/>
      <c r="B19" s="28"/>
      <c r="C19" s="34"/>
      <c r="D19" s="34"/>
      <c r="E19" s="17"/>
      <c r="F19" s="16"/>
      <c r="H19" s="14"/>
      <c r="I19" s="14"/>
      <c r="J19" s="14"/>
      <c r="K19" s="14"/>
      <c r="L19" s="14"/>
      <c r="M19" s="14"/>
      <c r="N19" s="14"/>
    </row>
    <row r="20" spans="1:14" s="44" customFormat="1" ht="15.75" x14ac:dyDescent="0.25">
      <c r="A20" s="46" t="s">
        <v>73</v>
      </c>
      <c r="B20" s="24" t="s">
        <v>77</v>
      </c>
      <c r="C20" s="47"/>
      <c r="D20" s="111">
        <f>SUM(D21:D25)</f>
        <v>0</v>
      </c>
      <c r="E20" s="42"/>
      <c r="F20" s="41"/>
      <c r="G20" s="112">
        <f>SUM(G21:G25)</f>
        <v>0</v>
      </c>
      <c r="H20" s="112">
        <f t="shared" ref="H20:L20" si="2">SUM(H21:H25)</f>
        <v>0</v>
      </c>
      <c r="I20" s="112">
        <f t="shared" si="2"/>
        <v>0</v>
      </c>
      <c r="J20" s="112">
        <f t="shared" si="2"/>
        <v>0</v>
      </c>
      <c r="K20" s="112">
        <f t="shared" si="2"/>
        <v>0</v>
      </c>
      <c r="L20" s="112">
        <f t="shared" si="2"/>
        <v>0</v>
      </c>
      <c r="M20" s="41"/>
      <c r="N20" s="43"/>
    </row>
    <row r="21" spans="1:14" x14ac:dyDescent="0.25">
      <c r="A21" s="27" t="s">
        <v>86</v>
      </c>
      <c r="B21" s="28" t="s">
        <v>100</v>
      </c>
      <c r="C21" s="221"/>
      <c r="D21" s="112">
        <f>G21+H21+I21+J21+K21+L21</f>
        <v>0</v>
      </c>
      <c r="E21" s="18"/>
      <c r="F21" s="16"/>
      <c r="G21" s="139"/>
      <c r="H21" s="139"/>
      <c r="I21" s="139"/>
      <c r="J21" s="139"/>
      <c r="K21" s="139"/>
      <c r="L21" s="139"/>
      <c r="M21" s="16"/>
      <c r="N21" s="14"/>
    </row>
    <row r="22" spans="1:14" x14ac:dyDescent="0.25">
      <c r="A22" s="27" t="s">
        <v>87</v>
      </c>
      <c r="B22" s="28" t="s">
        <v>106</v>
      </c>
      <c r="C22" s="221"/>
      <c r="D22" s="112">
        <f t="shared" ref="D22:D25" si="3">G22+H22+I22+J22+K22+L22</f>
        <v>0</v>
      </c>
      <c r="E22" s="18"/>
      <c r="F22" s="16"/>
      <c r="G22" s="139"/>
      <c r="H22" s="139"/>
      <c r="I22" s="139"/>
      <c r="J22" s="139"/>
      <c r="K22" s="139"/>
      <c r="L22" s="139"/>
      <c r="M22" s="16"/>
      <c r="N22" s="14"/>
    </row>
    <row r="23" spans="1:14" x14ac:dyDescent="0.25">
      <c r="A23" s="27" t="s">
        <v>88</v>
      </c>
      <c r="B23" s="28" t="s">
        <v>101</v>
      </c>
      <c r="C23" s="221"/>
      <c r="D23" s="112">
        <f t="shared" si="3"/>
        <v>0</v>
      </c>
      <c r="E23" s="18"/>
      <c r="F23" s="16"/>
      <c r="G23" s="139"/>
      <c r="H23" s="139"/>
      <c r="I23" s="139"/>
      <c r="J23" s="139"/>
      <c r="K23" s="139"/>
      <c r="L23" s="139"/>
      <c r="M23" s="16"/>
      <c r="N23" s="14"/>
    </row>
    <row r="24" spans="1:14" x14ac:dyDescent="0.25">
      <c r="A24" s="27" t="s">
        <v>89</v>
      </c>
      <c r="B24" s="28" t="s">
        <v>102</v>
      </c>
      <c r="C24" s="221"/>
      <c r="D24" s="112">
        <f t="shared" si="3"/>
        <v>0</v>
      </c>
      <c r="E24" s="18"/>
      <c r="F24" s="16"/>
      <c r="G24" s="139"/>
      <c r="H24" s="139"/>
      <c r="I24" s="139"/>
      <c r="J24" s="139"/>
      <c r="K24" s="139"/>
      <c r="L24" s="139"/>
      <c r="M24" s="16"/>
      <c r="N24" s="14"/>
    </row>
    <row r="25" spans="1:14" x14ac:dyDescent="0.25">
      <c r="A25" s="27" t="s">
        <v>90</v>
      </c>
      <c r="B25" s="28" t="s">
        <v>103</v>
      </c>
      <c r="C25" s="34"/>
      <c r="D25" s="112">
        <f t="shared" si="3"/>
        <v>0</v>
      </c>
      <c r="E25" s="18"/>
      <c r="F25" s="16"/>
      <c r="G25" s="139"/>
      <c r="H25" s="139"/>
      <c r="I25" s="139"/>
      <c r="J25" s="139"/>
      <c r="K25" s="139"/>
      <c r="L25" s="139"/>
      <c r="M25" s="16"/>
      <c r="N25" s="14"/>
    </row>
    <row r="26" spans="1:14" x14ac:dyDescent="0.25">
      <c r="A26" s="27"/>
      <c r="B26" s="28"/>
      <c r="C26" s="34"/>
      <c r="D26" s="34"/>
      <c r="E26" s="18"/>
      <c r="F26" s="16"/>
      <c r="G26" s="16"/>
      <c r="H26" s="16"/>
      <c r="I26" s="16"/>
      <c r="J26" s="16"/>
      <c r="K26" s="16"/>
      <c r="L26" s="16"/>
      <c r="M26" s="16"/>
      <c r="N26" s="14"/>
    </row>
    <row r="27" spans="1:14" s="44" customFormat="1" ht="15.75" x14ac:dyDescent="0.25">
      <c r="A27" s="46" t="s">
        <v>74</v>
      </c>
      <c r="B27" s="48" t="s">
        <v>108</v>
      </c>
      <c r="C27" s="47"/>
      <c r="D27" s="111">
        <f>SUM(D28:D33)</f>
        <v>0</v>
      </c>
      <c r="E27" s="45"/>
      <c r="F27" s="41"/>
      <c r="G27" s="112">
        <f>SUM(G28:G33)</f>
        <v>0</v>
      </c>
      <c r="H27" s="43"/>
      <c r="I27" s="43"/>
      <c r="J27" s="43"/>
      <c r="K27" s="43"/>
      <c r="L27" s="43"/>
      <c r="M27" s="43"/>
      <c r="N27" s="43"/>
    </row>
    <row r="28" spans="1:14" ht="45" x14ac:dyDescent="0.25">
      <c r="A28" s="27" t="s">
        <v>91</v>
      </c>
      <c r="B28" s="37" t="s">
        <v>104</v>
      </c>
      <c r="C28" s="34"/>
      <c r="D28" s="112">
        <f>G28</f>
        <v>0</v>
      </c>
      <c r="E28" s="17"/>
      <c r="F28" s="16"/>
      <c r="G28" s="139"/>
      <c r="H28" s="14"/>
      <c r="I28" s="14"/>
      <c r="J28" s="14"/>
      <c r="K28" s="14"/>
      <c r="L28" s="14"/>
      <c r="M28" s="14"/>
      <c r="N28" s="14"/>
    </row>
    <row r="29" spans="1:14" ht="30" x14ac:dyDescent="0.25">
      <c r="A29" s="27" t="s">
        <v>92</v>
      </c>
      <c r="B29" s="40" t="s">
        <v>105</v>
      </c>
      <c r="C29" s="34"/>
      <c r="D29" s="112">
        <f t="shared" ref="D29:D33" si="4">G29</f>
        <v>0</v>
      </c>
      <c r="E29" s="17"/>
      <c r="F29" s="16"/>
      <c r="G29" s="139"/>
      <c r="H29" s="14"/>
      <c r="I29" s="14"/>
      <c r="J29" s="14"/>
      <c r="K29" s="14"/>
      <c r="L29" s="14"/>
      <c r="M29" s="14"/>
      <c r="N29" s="14"/>
    </row>
    <row r="30" spans="1:14" ht="30" x14ac:dyDescent="0.25">
      <c r="A30" s="27" t="s">
        <v>93</v>
      </c>
      <c r="B30" s="39" t="s">
        <v>112</v>
      </c>
      <c r="C30" s="34"/>
      <c r="D30" s="112">
        <f t="shared" si="4"/>
        <v>0</v>
      </c>
      <c r="E30" s="17"/>
      <c r="F30" s="16"/>
      <c r="G30" s="139"/>
      <c r="H30" s="14"/>
      <c r="I30" s="14"/>
      <c r="J30" s="14"/>
      <c r="K30" s="14"/>
      <c r="L30" s="14"/>
      <c r="M30" s="14"/>
      <c r="N30" s="14"/>
    </row>
    <row r="31" spans="1:14" x14ac:dyDescent="0.25">
      <c r="A31" s="27" t="s">
        <v>94</v>
      </c>
      <c r="B31" s="38" t="s">
        <v>78</v>
      </c>
      <c r="C31" s="34"/>
      <c r="D31" s="112">
        <f t="shared" si="4"/>
        <v>0</v>
      </c>
      <c r="E31" s="17"/>
      <c r="F31" s="16"/>
      <c r="G31" s="139"/>
      <c r="H31" s="14"/>
      <c r="I31" s="14"/>
      <c r="J31" s="14"/>
      <c r="K31" s="14"/>
      <c r="L31" s="14"/>
      <c r="M31" s="14"/>
      <c r="N31" s="14"/>
    </row>
    <row r="32" spans="1:14" x14ac:dyDescent="0.25">
      <c r="A32" s="27" t="s">
        <v>95</v>
      </c>
      <c r="B32" s="38" t="s">
        <v>79</v>
      </c>
      <c r="C32" s="34"/>
      <c r="D32" s="112">
        <f t="shared" si="4"/>
        <v>0</v>
      </c>
      <c r="E32" s="17"/>
      <c r="F32" s="16"/>
      <c r="G32" s="139"/>
      <c r="H32" s="14"/>
      <c r="I32" s="14"/>
      <c r="J32" s="14"/>
      <c r="K32" s="14"/>
      <c r="L32" s="14"/>
      <c r="M32" s="14"/>
      <c r="N32" s="14"/>
    </row>
    <row r="33" spans="1:14" x14ac:dyDescent="0.25">
      <c r="A33" s="27" t="s">
        <v>96</v>
      </c>
      <c r="B33" s="28" t="s">
        <v>80</v>
      </c>
      <c r="C33" s="221"/>
      <c r="D33" s="112">
        <f t="shared" si="4"/>
        <v>0</v>
      </c>
      <c r="E33" s="17"/>
      <c r="F33" s="16"/>
      <c r="G33" s="139"/>
      <c r="H33" s="14"/>
      <c r="I33" s="14"/>
      <c r="J33" s="14"/>
      <c r="K33" s="14"/>
      <c r="L33" s="14"/>
      <c r="M33" s="14"/>
      <c r="N33" s="14"/>
    </row>
    <row r="34" spans="1:14" x14ac:dyDescent="0.25">
      <c r="A34" s="27"/>
      <c r="B34" s="28"/>
      <c r="C34" s="34"/>
      <c r="D34" s="69"/>
      <c r="E34" s="17"/>
      <c r="F34" s="16"/>
      <c r="G34" s="16"/>
      <c r="H34" s="14"/>
      <c r="I34" s="14"/>
      <c r="J34" s="14"/>
      <c r="K34" s="14"/>
      <c r="L34" s="14"/>
      <c r="M34" s="14"/>
      <c r="N34" s="14"/>
    </row>
    <row r="35" spans="1:14" ht="22.5" x14ac:dyDescent="0.25">
      <c r="A35" s="27"/>
      <c r="B35" s="27"/>
      <c r="C35" s="34"/>
      <c r="D35" s="34"/>
      <c r="E35" s="72" t="s">
        <v>124</v>
      </c>
      <c r="F35" s="73" t="s">
        <v>125</v>
      </c>
      <c r="G35" s="78"/>
      <c r="H35" s="78"/>
      <c r="I35" s="78"/>
      <c r="J35" s="78"/>
      <c r="K35" s="78"/>
      <c r="L35" s="78"/>
      <c r="M35" s="14"/>
      <c r="N35" s="14"/>
    </row>
    <row r="36" spans="1:14" ht="31.5" x14ac:dyDescent="0.25">
      <c r="A36" s="46" t="s">
        <v>113</v>
      </c>
      <c r="B36" s="71" t="s">
        <v>203</v>
      </c>
      <c r="C36" s="34"/>
      <c r="D36" s="111">
        <f>SUM(D37:D41)</f>
        <v>0</v>
      </c>
      <c r="E36" s="111">
        <f>SUM(E37:E41)</f>
        <v>0</v>
      </c>
      <c r="F36" s="111">
        <f>SUM(F37:F41)</f>
        <v>0</v>
      </c>
      <c r="G36" s="69"/>
      <c r="H36" s="69"/>
      <c r="I36" s="69"/>
      <c r="J36" s="69"/>
      <c r="K36" s="69"/>
      <c r="L36" s="69"/>
      <c r="M36" s="14"/>
      <c r="N36" s="14"/>
    </row>
    <row r="37" spans="1:14" ht="15.75" x14ac:dyDescent="0.25">
      <c r="A37" s="27" t="s">
        <v>114</v>
      </c>
      <c r="B37" s="39" t="s">
        <v>119</v>
      </c>
      <c r="C37" s="34"/>
      <c r="D37" s="111">
        <f>F37</f>
        <v>0</v>
      </c>
      <c r="E37" s="139"/>
      <c r="F37" s="139"/>
      <c r="G37" s="69"/>
      <c r="H37" s="69"/>
      <c r="I37" s="69"/>
      <c r="J37" s="69"/>
      <c r="K37" s="69"/>
      <c r="L37" s="69"/>
      <c r="M37" s="14"/>
      <c r="N37" s="14"/>
    </row>
    <row r="38" spans="1:14" ht="15.75" x14ac:dyDescent="0.25">
      <c r="A38" s="27" t="s">
        <v>115</v>
      </c>
      <c r="B38" s="39" t="s">
        <v>118</v>
      </c>
      <c r="C38" s="34"/>
      <c r="D38" s="111">
        <f t="shared" ref="D38:D41" si="5">F38</f>
        <v>0</v>
      </c>
      <c r="E38" s="139"/>
      <c r="F38" s="139"/>
      <c r="G38" s="69"/>
      <c r="H38" s="69"/>
      <c r="I38" s="69"/>
      <c r="J38" s="69"/>
      <c r="K38" s="69"/>
      <c r="L38" s="69"/>
      <c r="M38" s="14"/>
      <c r="N38" s="14"/>
    </row>
    <row r="39" spans="1:14" ht="30" x14ac:dyDescent="0.25">
      <c r="A39" s="27" t="s">
        <v>116</v>
      </c>
      <c r="B39" s="39" t="s">
        <v>120</v>
      </c>
      <c r="C39" s="34"/>
      <c r="D39" s="111">
        <f t="shared" si="5"/>
        <v>0</v>
      </c>
      <c r="E39" s="139"/>
      <c r="F39" s="139"/>
      <c r="G39" s="69"/>
      <c r="H39" s="69"/>
      <c r="I39" s="69"/>
      <c r="J39" s="69"/>
      <c r="K39" s="69"/>
      <c r="L39" s="69"/>
      <c r="M39" s="14"/>
      <c r="N39" s="14"/>
    </row>
    <row r="40" spans="1:14" ht="15.75" x14ac:dyDescent="0.25">
      <c r="A40" s="27" t="s">
        <v>117</v>
      </c>
      <c r="B40" s="39" t="s">
        <v>128</v>
      </c>
      <c r="C40" s="34"/>
      <c r="D40" s="111">
        <f t="shared" si="5"/>
        <v>0</v>
      </c>
      <c r="E40" s="139"/>
      <c r="F40" s="139"/>
      <c r="G40" s="69"/>
      <c r="H40" s="69"/>
      <c r="I40" s="69"/>
      <c r="J40" s="69"/>
      <c r="K40" s="69"/>
      <c r="L40" s="69"/>
      <c r="M40" s="14"/>
      <c r="N40" s="14"/>
    </row>
    <row r="41" spans="1:14" ht="15.75" x14ac:dyDescent="0.25">
      <c r="A41" s="27" t="s">
        <v>127</v>
      </c>
      <c r="B41" s="39" t="s">
        <v>80</v>
      </c>
      <c r="C41" s="221"/>
      <c r="D41" s="111">
        <f t="shared" si="5"/>
        <v>0</v>
      </c>
      <c r="E41" s="139"/>
      <c r="F41" s="139"/>
      <c r="G41" s="69"/>
      <c r="H41" s="69"/>
      <c r="I41" s="69"/>
      <c r="J41" s="69"/>
      <c r="K41" s="69"/>
      <c r="L41" s="69"/>
      <c r="M41" s="14"/>
      <c r="N41" s="14"/>
    </row>
    <row r="42" spans="1:14" ht="15.75" x14ac:dyDescent="0.25">
      <c r="A42" s="46"/>
      <c r="B42" s="71"/>
      <c r="C42" s="34"/>
      <c r="D42" s="34"/>
      <c r="E42" s="17"/>
      <c r="F42" s="16"/>
      <c r="G42" s="17"/>
      <c r="H42" s="14"/>
      <c r="I42" s="14"/>
      <c r="J42" s="14"/>
      <c r="K42" s="14"/>
      <c r="L42" s="14"/>
      <c r="M42" s="14"/>
      <c r="N42" s="14"/>
    </row>
    <row r="43" spans="1:14" ht="15.75" x14ac:dyDescent="0.25">
      <c r="A43" s="24" t="s">
        <v>70</v>
      </c>
      <c r="B43" s="36" t="s">
        <v>81</v>
      </c>
      <c r="C43" s="34"/>
      <c r="D43" s="96">
        <f>SUM(D10+D12+D20+D27+D36)</f>
        <v>0</v>
      </c>
      <c r="E43" s="63"/>
      <c r="F43" s="63"/>
      <c r="G43" s="63"/>
      <c r="H43" s="63"/>
      <c r="I43" s="63"/>
      <c r="J43" s="63"/>
      <c r="K43" s="63"/>
      <c r="L43" s="63"/>
      <c r="M43" s="14"/>
      <c r="N43" s="14"/>
    </row>
    <row r="44" spans="1:14" x14ac:dyDescent="0.25">
      <c r="A44" s="10"/>
      <c r="B44" s="10"/>
      <c r="C44" s="16"/>
      <c r="D44" s="16"/>
      <c r="E44" s="17"/>
      <c r="F44" s="16"/>
      <c r="G44" s="17"/>
      <c r="H44" s="14"/>
      <c r="I44" s="14"/>
      <c r="J44" s="14"/>
      <c r="K44" s="14"/>
      <c r="L44" s="14"/>
      <c r="M44" s="14"/>
      <c r="N44" s="14"/>
    </row>
  </sheetData>
  <sheetProtection algorithmName="SHA-512" hashValue="8m6ukVFoGp1/4W/sPPBYVkRxjXtbKlkpFbgh07/yJTGkeZRjGIpVtH+mrzHlk4WCsgTZ/BHynruRsi4kBB88wQ==" saltValue="TH+X65cQiS9gvsGjlxB0Eg==" spinCount="100000" sheet="1" objects="1" scenarios="1"/>
  <mergeCells count="4">
    <mergeCell ref="A1:B1"/>
    <mergeCell ref="A5:B5"/>
    <mergeCell ref="D1:F1"/>
    <mergeCell ref="A2:B2"/>
  </mergeCells>
  <dataValidations count="1">
    <dataValidation showErrorMessage="1" sqref="A5:B5" xr:uid="{4531C260-2C9C-42CB-AA61-BE1270293913}"/>
  </dataValidations>
  <pageMargins left="0.70866141732283472" right="0.70866141732283472" top="0.78740157480314965" bottom="0.78740157480314965" header="0.31496062992125984" footer="0.31496062992125984"/>
  <pageSetup paperSize="8" scale="70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F5026-3BF9-4B71-842F-9B42EE44CBFB}">
  <sheetPr>
    <pageSetUpPr fitToPage="1"/>
  </sheetPr>
  <dimension ref="A1:L23"/>
  <sheetViews>
    <sheetView zoomScaleNormal="100" workbookViewId="0"/>
  </sheetViews>
  <sheetFormatPr baseColWidth="10" defaultColWidth="8.7109375" defaultRowHeight="15" x14ac:dyDescent="0.25"/>
  <cols>
    <col min="1" max="1" width="14.7109375" customWidth="1"/>
    <col min="2" max="2" width="11.7109375" customWidth="1"/>
    <col min="3" max="6" width="13.7109375" customWidth="1"/>
    <col min="7" max="12" width="14.7109375" customWidth="1"/>
  </cols>
  <sheetData>
    <row r="1" spans="1:12" ht="70.5" customHeight="1" x14ac:dyDescent="0.25">
      <c r="G1" s="94" t="s">
        <v>201</v>
      </c>
      <c r="H1" s="94" t="s">
        <v>217</v>
      </c>
      <c r="K1" s="95" t="s">
        <v>202</v>
      </c>
    </row>
    <row r="2" spans="1:12" ht="69.75" customHeight="1" x14ac:dyDescent="0.25">
      <c r="G2" s="94" t="s">
        <v>306</v>
      </c>
      <c r="H2" s="94" t="s">
        <v>242</v>
      </c>
      <c r="I2" s="2"/>
      <c r="J2" s="2"/>
      <c r="K2" s="94" t="s">
        <v>243</v>
      </c>
    </row>
    <row r="3" spans="1:12" ht="14.25" customHeight="1" x14ac:dyDescent="0.25">
      <c r="G3" s="94"/>
      <c r="H3" s="94"/>
      <c r="I3" s="2"/>
      <c r="J3" s="2"/>
      <c r="K3" s="94"/>
    </row>
    <row r="4" spans="1:12" s="14" customFormat="1" x14ac:dyDescent="0.25">
      <c r="A4" s="43" t="s">
        <v>123</v>
      </c>
      <c r="G4" s="88"/>
      <c r="H4" s="88"/>
    </row>
    <row r="5" spans="1:12" s="14" customFormat="1" ht="14.25" x14ac:dyDescent="0.2"/>
    <row r="6" spans="1:12" ht="60" x14ac:dyDescent="0.25">
      <c r="A6" s="239" t="s">
        <v>192</v>
      </c>
      <c r="B6" s="239" t="s">
        <v>193</v>
      </c>
      <c r="C6" s="84" t="s">
        <v>194</v>
      </c>
      <c r="D6" s="80" t="s">
        <v>174</v>
      </c>
      <c r="E6" s="125" t="s">
        <v>175</v>
      </c>
      <c r="F6" s="82" t="s">
        <v>176</v>
      </c>
      <c r="G6" s="84" t="s">
        <v>177</v>
      </c>
      <c r="H6" s="84" t="s">
        <v>178</v>
      </c>
      <c r="I6" s="84" t="s">
        <v>179</v>
      </c>
      <c r="J6" s="80" t="s">
        <v>180</v>
      </c>
      <c r="K6" s="125" t="s">
        <v>181</v>
      </c>
      <c r="L6" s="82" t="s">
        <v>182</v>
      </c>
    </row>
    <row r="7" spans="1:12" x14ac:dyDescent="0.25">
      <c r="A7" s="238"/>
      <c r="B7" s="238"/>
      <c r="C7" s="85"/>
      <c r="D7" s="81"/>
      <c r="E7" s="126"/>
      <c r="F7" s="83"/>
      <c r="G7" s="85"/>
      <c r="H7" s="85"/>
      <c r="I7" s="85"/>
      <c r="J7" s="81"/>
      <c r="K7" s="126"/>
      <c r="L7" s="83"/>
    </row>
    <row r="8" spans="1:12" ht="48" x14ac:dyDescent="0.25">
      <c r="A8" s="238" t="s">
        <v>195</v>
      </c>
      <c r="B8" s="238" t="s">
        <v>196</v>
      </c>
      <c r="C8" s="85" t="s">
        <v>197</v>
      </c>
      <c r="D8" s="81" t="s">
        <v>183</v>
      </c>
      <c r="E8" s="126" t="s">
        <v>184</v>
      </c>
      <c r="F8" s="83" t="s">
        <v>185</v>
      </c>
      <c r="G8" s="85" t="s">
        <v>186</v>
      </c>
      <c r="H8" s="85" t="s">
        <v>187</v>
      </c>
      <c r="I8" s="85" t="s">
        <v>188</v>
      </c>
      <c r="J8" s="81" t="s">
        <v>189</v>
      </c>
      <c r="K8" s="126" t="s">
        <v>190</v>
      </c>
      <c r="L8" s="83" t="s">
        <v>191</v>
      </c>
    </row>
    <row r="9" spans="1:12" x14ac:dyDescent="0.25">
      <c r="A9" s="238"/>
      <c r="B9" s="238"/>
      <c r="C9" s="85"/>
      <c r="D9" s="81"/>
      <c r="E9" s="126"/>
      <c r="F9" s="83"/>
      <c r="G9" s="85"/>
      <c r="H9" s="85"/>
      <c r="I9" s="85"/>
      <c r="J9" s="81"/>
      <c r="K9" s="126"/>
      <c r="L9" s="83"/>
    </row>
    <row r="10" spans="1:12" x14ac:dyDescent="0.25">
      <c r="A10" s="87">
        <v>45291</v>
      </c>
      <c r="B10" s="87">
        <v>45291</v>
      </c>
      <c r="C10" s="86">
        <v>2023</v>
      </c>
      <c r="D10" s="81">
        <v>2023</v>
      </c>
      <c r="E10" s="126">
        <v>2023</v>
      </c>
      <c r="F10" s="83">
        <v>2023</v>
      </c>
      <c r="G10" s="86">
        <v>2023</v>
      </c>
      <c r="H10" s="86">
        <v>2023</v>
      </c>
      <c r="I10" s="86">
        <v>2023</v>
      </c>
      <c r="J10" s="81">
        <v>2023</v>
      </c>
      <c r="K10" s="126">
        <v>2023</v>
      </c>
      <c r="L10" s="83">
        <v>2023</v>
      </c>
    </row>
    <row r="11" spans="1:12" x14ac:dyDescent="0.25">
      <c r="A11" s="171"/>
      <c r="B11" s="171"/>
      <c r="C11" s="140"/>
      <c r="D11" s="140"/>
      <c r="E11" s="140"/>
      <c r="F11" s="99">
        <f>C11+D11+E11</f>
        <v>0</v>
      </c>
      <c r="G11" s="226"/>
      <c r="H11" s="226"/>
      <c r="I11" s="98">
        <f>G11+H11</f>
        <v>0</v>
      </c>
      <c r="J11" s="141"/>
      <c r="K11" s="142"/>
      <c r="L11" s="98">
        <f>I11+J11+K11</f>
        <v>0</v>
      </c>
    </row>
    <row r="14" spans="1:12" s="14" customFormat="1" x14ac:dyDescent="0.25">
      <c r="A14" s="43" t="s">
        <v>122</v>
      </c>
    </row>
    <row r="16" spans="1:12" ht="60" x14ac:dyDescent="0.25">
      <c r="A16" s="239" t="s">
        <v>199</v>
      </c>
      <c r="B16" s="239" t="s">
        <v>193</v>
      </c>
      <c r="C16" s="84" t="s">
        <v>194</v>
      </c>
      <c r="D16" s="80" t="s">
        <v>174</v>
      </c>
      <c r="E16" s="125" t="s">
        <v>175</v>
      </c>
      <c r="F16" s="82" t="s">
        <v>176</v>
      </c>
      <c r="G16" s="84" t="s">
        <v>177</v>
      </c>
      <c r="H16" s="84" t="s">
        <v>178</v>
      </c>
      <c r="I16" s="84" t="s">
        <v>179</v>
      </c>
      <c r="J16" s="80" t="s">
        <v>180</v>
      </c>
      <c r="K16" s="125" t="s">
        <v>181</v>
      </c>
      <c r="L16" s="82" t="s">
        <v>182</v>
      </c>
    </row>
    <row r="17" spans="1:12" x14ac:dyDescent="0.25">
      <c r="A17" s="238"/>
      <c r="B17" s="238"/>
      <c r="C17" s="85"/>
      <c r="D17" s="81"/>
      <c r="E17" s="126"/>
      <c r="F17" s="83"/>
      <c r="G17" s="85"/>
      <c r="H17" s="85"/>
      <c r="I17" s="85"/>
      <c r="J17" s="81"/>
      <c r="K17" s="126"/>
      <c r="L17" s="83"/>
    </row>
    <row r="18" spans="1:12" ht="48" x14ac:dyDescent="0.25">
      <c r="A18" s="238" t="s">
        <v>198</v>
      </c>
      <c r="B18" s="238" t="s">
        <v>196</v>
      </c>
      <c r="C18" s="85" t="s">
        <v>197</v>
      </c>
      <c r="D18" s="81" t="s">
        <v>183</v>
      </c>
      <c r="E18" s="126" t="s">
        <v>184</v>
      </c>
      <c r="F18" s="83" t="s">
        <v>185</v>
      </c>
      <c r="G18" s="85" t="s">
        <v>186</v>
      </c>
      <c r="H18" s="85" t="s">
        <v>187</v>
      </c>
      <c r="I18" s="85" t="s">
        <v>188</v>
      </c>
      <c r="J18" s="81" t="s">
        <v>189</v>
      </c>
      <c r="K18" s="126" t="s">
        <v>190</v>
      </c>
      <c r="L18" s="83" t="s">
        <v>191</v>
      </c>
    </row>
    <row r="19" spans="1:12" x14ac:dyDescent="0.25">
      <c r="A19" s="238"/>
      <c r="B19" s="238"/>
      <c r="C19" s="85"/>
      <c r="D19" s="81"/>
      <c r="E19" s="126"/>
      <c r="F19" s="83"/>
      <c r="G19" s="85"/>
      <c r="H19" s="85"/>
      <c r="I19" s="85"/>
      <c r="J19" s="81"/>
      <c r="K19" s="126"/>
      <c r="L19" s="83"/>
    </row>
    <row r="20" spans="1:12" x14ac:dyDescent="0.25">
      <c r="A20" s="87">
        <v>45291</v>
      </c>
      <c r="B20" s="87">
        <v>45291</v>
      </c>
      <c r="C20" s="86">
        <v>2023</v>
      </c>
      <c r="D20" s="81">
        <v>2023</v>
      </c>
      <c r="E20" s="126">
        <v>2023</v>
      </c>
      <c r="F20" s="83">
        <v>2023</v>
      </c>
      <c r="G20" s="86">
        <v>2023</v>
      </c>
      <c r="H20" s="86">
        <v>2023</v>
      </c>
      <c r="I20" s="86">
        <v>2023</v>
      </c>
      <c r="J20" s="81">
        <v>2023</v>
      </c>
      <c r="K20" s="126">
        <v>2023</v>
      </c>
      <c r="L20" s="83">
        <v>2023</v>
      </c>
    </row>
    <row r="21" spans="1:12" x14ac:dyDescent="0.25">
      <c r="A21" s="171"/>
      <c r="B21" s="171"/>
      <c r="C21" s="140"/>
      <c r="D21" s="140"/>
      <c r="E21" s="140"/>
      <c r="F21" s="100">
        <f>C21+D21+E21</f>
        <v>0</v>
      </c>
      <c r="G21" s="226"/>
      <c r="H21" s="226"/>
      <c r="I21" s="98">
        <f>G21+H21</f>
        <v>0</v>
      </c>
      <c r="J21" s="142"/>
      <c r="K21" s="142"/>
      <c r="L21" s="98">
        <f>I21+J21+K21</f>
        <v>0</v>
      </c>
    </row>
    <row r="23" spans="1:12" x14ac:dyDescent="0.25">
      <c r="A23" s="234" t="s">
        <v>216</v>
      </c>
      <c r="B23" s="234"/>
      <c r="C23" s="234"/>
      <c r="D23" s="234"/>
    </row>
  </sheetData>
  <sheetProtection algorithmName="SHA-512" hashValue="5rtKauBnXm1wjA1XabukAPOxlVaDC/zG2q/42lNaJG+PEn2ATHC7QfLFiQ3O3E9qfkPtpp2h5uHxi3YmNAaHjg==" saltValue="WegL4iA3g9ICiViBBCTueQ==" spinCount="100000" sheet="1" objects="1" scenarios="1"/>
  <mergeCells count="9">
    <mergeCell ref="A23:D23"/>
    <mergeCell ref="A18:A19"/>
    <mergeCell ref="B18:B19"/>
    <mergeCell ref="A6:A7"/>
    <mergeCell ref="B6:B7"/>
    <mergeCell ref="A8:A9"/>
    <mergeCell ref="B8:B9"/>
    <mergeCell ref="A16:A17"/>
    <mergeCell ref="B16:B17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000CF-199D-4A1F-A0EE-062C0D0583C9}">
  <sheetPr>
    <pageSetUpPr fitToPage="1"/>
  </sheetPr>
  <dimension ref="A1:S118"/>
  <sheetViews>
    <sheetView zoomScaleNormal="100" workbookViewId="0">
      <pane xSplit="3" topLeftCell="D1" activePane="topRight" state="frozen"/>
      <selection activeCell="H66" sqref="H66"/>
      <selection pane="topRight" activeCell="H8" sqref="H8"/>
    </sheetView>
  </sheetViews>
  <sheetFormatPr baseColWidth="10" defaultColWidth="11.42578125" defaultRowHeight="15" x14ac:dyDescent="0.25"/>
  <cols>
    <col min="1" max="1" width="10.42578125" customWidth="1"/>
    <col min="2" max="2" width="70.42578125" customWidth="1"/>
    <col min="3" max="3" width="10.140625" bestFit="1" customWidth="1"/>
    <col min="4" max="4" width="21.7109375" customWidth="1"/>
    <col min="5" max="5" width="10.7109375" customWidth="1"/>
    <col min="6" max="6" width="21.7109375" customWidth="1"/>
    <col min="7" max="7" width="10.7109375" customWidth="1"/>
    <col min="8" max="8" width="21.7109375" customWidth="1"/>
    <col min="9" max="9" width="13.28515625" customWidth="1"/>
    <col min="10" max="10" width="21.7109375" customWidth="1"/>
    <col min="11" max="11" width="10.7109375" customWidth="1"/>
    <col min="12" max="12" width="21.7109375" customWidth="1"/>
    <col min="13" max="13" width="10.7109375" customWidth="1"/>
    <col min="14" max="14" width="29" customWidth="1"/>
    <col min="15" max="15" width="10.7109375" customWidth="1"/>
    <col min="16" max="16" width="21.7109375" customWidth="1"/>
    <col min="17" max="17" width="27.5703125" customWidth="1"/>
    <col min="18" max="18" width="25.7109375" customWidth="1"/>
  </cols>
  <sheetData>
    <row r="1" spans="1:18" s="14" customFormat="1" ht="18" x14ac:dyDescent="0.25">
      <c r="A1" s="235" t="s">
        <v>307</v>
      </c>
      <c r="B1" s="235"/>
      <c r="C1" s="16"/>
      <c r="D1" s="234" t="s">
        <v>216</v>
      </c>
      <c r="E1" s="234"/>
      <c r="F1" s="234"/>
      <c r="G1" s="127"/>
      <c r="H1" s="202" t="s">
        <v>244</v>
      </c>
      <c r="I1" s="203"/>
      <c r="J1" s="202" t="s">
        <v>245</v>
      </c>
    </row>
    <row r="2" spans="1:18" s="14" customFormat="1" ht="18" x14ac:dyDescent="0.25">
      <c r="A2" s="235" t="s">
        <v>295</v>
      </c>
      <c r="B2" s="235"/>
      <c r="C2" s="16"/>
      <c r="J2" s="206">
        <f>riepilogo!$J$2</f>
        <v>0</v>
      </c>
    </row>
    <row r="3" spans="1:18" s="14" customFormat="1" ht="14.25" x14ac:dyDescent="0.2">
      <c r="A3" s="10"/>
      <c r="B3" s="10"/>
      <c r="C3" s="10"/>
    </row>
    <row r="4" spans="1:18" s="14" customFormat="1" x14ac:dyDescent="0.2">
      <c r="A4" s="1" t="s">
        <v>0</v>
      </c>
      <c r="B4" s="1"/>
      <c r="C4" s="16"/>
      <c r="J4" s="54"/>
      <c r="K4" s="54"/>
    </row>
    <row r="5" spans="1:18" s="14" customFormat="1" x14ac:dyDescent="0.2">
      <c r="A5" s="241">
        <f>riepilogo!$A$5</f>
        <v>0</v>
      </c>
      <c r="B5" s="241"/>
      <c r="C5" s="10"/>
      <c r="F5" s="10"/>
      <c r="G5" s="10"/>
    </row>
    <row r="6" spans="1:18" s="14" customFormat="1" ht="14.25" x14ac:dyDescent="0.2">
      <c r="A6" s="12"/>
      <c r="B6" s="12"/>
      <c r="C6" s="10"/>
    </row>
    <row r="7" spans="1:18" s="14" customFormat="1" ht="75" x14ac:dyDescent="0.2">
      <c r="A7" s="10"/>
      <c r="B7" s="10"/>
      <c r="D7" s="49" t="s">
        <v>148</v>
      </c>
      <c r="E7" s="49"/>
      <c r="F7" s="50" t="s">
        <v>150</v>
      </c>
      <c r="G7" s="50"/>
      <c r="H7" s="50" t="s">
        <v>152</v>
      </c>
      <c r="I7" s="50"/>
      <c r="J7" s="49" t="s">
        <v>153</v>
      </c>
      <c r="K7" s="49"/>
      <c r="L7" s="50" t="s">
        <v>155</v>
      </c>
      <c r="M7" s="50"/>
      <c r="N7" s="49" t="s">
        <v>157</v>
      </c>
      <c r="O7" s="49"/>
      <c r="P7" s="50" t="s">
        <v>160</v>
      </c>
      <c r="Q7" s="152" t="s">
        <v>161</v>
      </c>
      <c r="R7" s="152" t="s">
        <v>161</v>
      </c>
    </row>
    <row r="8" spans="1:18" s="14" customFormat="1" ht="75" x14ac:dyDescent="0.2">
      <c r="A8" s="10"/>
      <c r="B8" s="10"/>
      <c r="D8" s="49" t="s">
        <v>149</v>
      </c>
      <c r="E8" s="49"/>
      <c r="F8" s="50" t="s">
        <v>151</v>
      </c>
      <c r="G8" s="50"/>
      <c r="H8" s="50" t="s">
        <v>312</v>
      </c>
      <c r="I8" s="50"/>
      <c r="J8" s="49" t="s">
        <v>154</v>
      </c>
      <c r="K8" s="49"/>
      <c r="L8" s="50" t="s">
        <v>156</v>
      </c>
      <c r="M8" s="50"/>
      <c r="N8" s="49" t="s">
        <v>158</v>
      </c>
      <c r="O8" s="49"/>
      <c r="P8" s="50" t="s">
        <v>159</v>
      </c>
      <c r="Q8" s="152" t="s">
        <v>246</v>
      </c>
      <c r="R8" s="152" t="s">
        <v>247</v>
      </c>
    </row>
    <row r="9" spans="1:18" s="14" customFormat="1" x14ac:dyDescent="0.2">
      <c r="A9" s="10"/>
      <c r="B9" s="10"/>
      <c r="D9" s="49" t="s">
        <v>147</v>
      </c>
      <c r="E9" s="49"/>
      <c r="F9" s="49" t="s">
        <v>147</v>
      </c>
      <c r="G9" s="49"/>
      <c r="H9" s="49" t="s">
        <v>147</v>
      </c>
      <c r="I9" s="49"/>
      <c r="J9" s="49" t="s">
        <v>147</v>
      </c>
      <c r="K9" s="49"/>
      <c r="L9" s="49" t="s">
        <v>147</v>
      </c>
      <c r="M9" s="49"/>
      <c r="N9" s="49" t="s">
        <v>147</v>
      </c>
      <c r="O9" s="49"/>
      <c r="P9" s="50" t="s">
        <v>147</v>
      </c>
      <c r="Q9" s="49"/>
    </row>
    <row r="10" spans="1:18" s="14" customFormat="1" x14ac:dyDescent="0.2">
      <c r="A10" s="1" t="s">
        <v>1</v>
      </c>
      <c r="B10" s="1" t="s">
        <v>2</v>
      </c>
      <c r="C10" s="16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64"/>
      <c r="Q10" s="153"/>
      <c r="R10" s="153"/>
    </row>
    <row r="11" spans="1:18" s="14" customFormat="1" x14ac:dyDescent="0.2">
      <c r="A11" s="10" t="s">
        <v>3</v>
      </c>
      <c r="B11" s="56" t="s">
        <v>56</v>
      </c>
      <c r="C11" s="16"/>
      <c r="D11" s="113">
        <f>riepilogo!D11</f>
        <v>0</v>
      </c>
      <c r="E11" s="129">
        <f>IFERROR(D11/P11,0)</f>
        <v>0</v>
      </c>
      <c r="F11" s="113">
        <f>riepilogo!E11</f>
        <v>0</v>
      </c>
      <c r="G11" s="129">
        <f>IFERROR(F11/P11,0)</f>
        <v>0</v>
      </c>
      <c r="H11" s="113">
        <f>riepilogo!F11</f>
        <v>0</v>
      </c>
      <c r="I11" s="129">
        <f>IFERROR(H11/P11,0)</f>
        <v>0</v>
      </c>
      <c r="J11" s="113">
        <f>riepilogo!G11</f>
        <v>0</v>
      </c>
      <c r="K11" s="129">
        <f>IFERROR(J11/P11,0)</f>
        <v>0</v>
      </c>
      <c r="L11" s="113">
        <f>riepilogo!H11</f>
        <v>0</v>
      </c>
      <c r="M11" s="129">
        <f>IFERROR(L11/P11,0)</f>
        <v>0</v>
      </c>
      <c r="N11" s="113">
        <f>riepilogo!I11</f>
        <v>0</v>
      </c>
      <c r="O11" s="130">
        <f>IFERROR(N11/P11,0)</f>
        <v>0</v>
      </c>
      <c r="P11" s="106">
        <f>D11+F11+H11+J11+L11+N11</f>
        <v>0</v>
      </c>
      <c r="Q11" s="159">
        <f>$P$11</f>
        <v>0</v>
      </c>
      <c r="R11" s="159">
        <f>$D$11</f>
        <v>0</v>
      </c>
    </row>
    <row r="12" spans="1:18" s="14" customFormat="1" x14ac:dyDescent="0.2">
      <c r="A12" s="10" t="s">
        <v>4</v>
      </c>
      <c r="B12" s="56" t="s">
        <v>57</v>
      </c>
      <c r="C12" s="16"/>
      <c r="D12" s="104">
        <f>riepilogo!D12</f>
        <v>0</v>
      </c>
      <c r="E12" s="129">
        <f t="shared" ref="E12:E24" si="0">IFERROR(D12/P12,0)</f>
        <v>0</v>
      </c>
      <c r="F12" s="104">
        <f>riepilogo!E12</f>
        <v>0</v>
      </c>
      <c r="G12" s="129">
        <f t="shared" ref="G12:G24" si="1">IFERROR(F12/P12,0)</f>
        <v>0</v>
      </c>
      <c r="H12" s="104">
        <f>riepilogo!F12</f>
        <v>0</v>
      </c>
      <c r="I12" s="129">
        <f t="shared" ref="I12:I24" si="2">IFERROR(H12/P12,0)</f>
        <v>0</v>
      </c>
      <c r="J12" s="104">
        <f>riepilogo!G12</f>
        <v>0</v>
      </c>
      <c r="K12" s="129">
        <f t="shared" ref="K12:K24" si="3">IFERROR(J12/P12,0)</f>
        <v>0</v>
      </c>
      <c r="L12" s="104">
        <f>riepilogo!H12</f>
        <v>0</v>
      </c>
      <c r="M12" s="129">
        <f t="shared" ref="M12:M24" si="4">IFERROR(L12/P12,0)</f>
        <v>0</v>
      </c>
      <c r="N12" s="104">
        <f>riepilogo!I12</f>
        <v>0</v>
      </c>
      <c r="O12" s="130">
        <f t="shared" ref="O12:O24" si="5">IFERROR(N12/P12,0)</f>
        <v>0</v>
      </c>
      <c r="P12" s="106">
        <f t="shared" ref="P12:P24" si="6">D12+F12+H12+J12+L12+N12</f>
        <v>0</v>
      </c>
      <c r="Q12" s="160">
        <f>'coordinatrici FA'!$Y$28</f>
        <v>0</v>
      </c>
      <c r="R12" s="160">
        <f>'coordinatrici FA'!$Z$28</f>
        <v>0</v>
      </c>
    </row>
    <row r="13" spans="1:18" s="14" customFormat="1" x14ac:dyDescent="0.2">
      <c r="A13" s="10" t="s">
        <v>5</v>
      </c>
      <c r="B13" s="57" t="s">
        <v>50</v>
      </c>
      <c r="C13" s="16"/>
      <c r="D13" s="104">
        <f>riepilogo!D13</f>
        <v>0</v>
      </c>
      <c r="E13" s="129">
        <f t="shared" si="0"/>
        <v>0</v>
      </c>
      <c r="F13" s="104">
        <f>riepilogo!E13</f>
        <v>0</v>
      </c>
      <c r="G13" s="129">
        <f t="shared" si="1"/>
        <v>0</v>
      </c>
      <c r="H13" s="104">
        <f>riepilogo!F13</f>
        <v>0</v>
      </c>
      <c r="I13" s="129">
        <f t="shared" si="2"/>
        <v>0</v>
      </c>
      <c r="J13" s="104">
        <f>riepilogo!G13</f>
        <v>0</v>
      </c>
      <c r="K13" s="129">
        <f t="shared" si="3"/>
        <v>0</v>
      </c>
      <c r="L13" s="104">
        <f>riepilogo!H13</f>
        <v>0</v>
      </c>
      <c r="M13" s="129">
        <f t="shared" si="4"/>
        <v>0</v>
      </c>
      <c r="N13" s="104">
        <f>riepilogo!I13</f>
        <v>0</v>
      </c>
      <c r="O13" s="130">
        <f t="shared" si="5"/>
        <v>0</v>
      </c>
      <c r="P13" s="106">
        <f t="shared" si="6"/>
        <v>0</v>
      </c>
      <c r="Q13" s="159">
        <f>'pedagogiste FA'!$Y$33</f>
        <v>0</v>
      </c>
      <c r="R13" s="159">
        <f>'pedagogiste FA'!$Z$33</f>
        <v>0</v>
      </c>
    </row>
    <row r="14" spans="1:18" s="14" customFormat="1" x14ac:dyDescent="0.2">
      <c r="A14" s="10" t="s">
        <v>60</v>
      </c>
      <c r="B14" s="58" t="s">
        <v>58</v>
      </c>
      <c r="C14" s="16"/>
      <c r="D14" s="104">
        <f>riepilogo!D14</f>
        <v>0</v>
      </c>
      <c r="E14" s="129">
        <f t="shared" si="0"/>
        <v>0</v>
      </c>
      <c r="F14" s="104">
        <f>riepilogo!E14</f>
        <v>0</v>
      </c>
      <c r="G14" s="129">
        <f t="shared" si="1"/>
        <v>0</v>
      </c>
      <c r="H14" s="104">
        <f>riepilogo!F14</f>
        <v>0</v>
      </c>
      <c r="I14" s="129">
        <f t="shared" si="2"/>
        <v>0</v>
      </c>
      <c r="J14" s="104">
        <f>riepilogo!G14</f>
        <v>0</v>
      </c>
      <c r="K14" s="129">
        <f t="shared" si="3"/>
        <v>0</v>
      </c>
      <c r="L14" s="104">
        <f>riepilogo!H14</f>
        <v>0</v>
      </c>
      <c r="M14" s="129">
        <f t="shared" si="4"/>
        <v>0</v>
      </c>
      <c r="N14" s="104">
        <f>riepilogo!I14</f>
        <v>0</v>
      </c>
      <c r="O14" s="130">
        <f t="shared" si="5"/>
        <v>0</v>
      </c>
      <c r="P14" s="106">
        <f t="shared" si="6"/>
        <v>0</v>
      </c>
      <c r="Q14" s="159">
        <f>'personale amministrativo FA'!$Y$33</f>
        <v>0</v>
      </c>
      <c r="R14" s="159">
        <f>'personale amministrativo FA'!$Z$33</f>
        <v>0</v>
      </c>
    </row>
    <row r="15" spans="1:18" s="14" customFormat="1" x14ac:dyDescent="0.2">
      <c r="A15" s="10" t="s">
        <v>6</v>
      </c>
      <c r="B15" s="59" t="s">
        <v>107</v>
      </c>
      <c r="C15" s="16"/>
      <c r="D15" s="104">
        <f>riepilogo!D15</f>
        <v>0</v>
      </c>
      <c r="E15" s="129">
        <f t="shared" si="0"/>
        <v>0</v>
      </c>
      <c r="F15" s="104">
        <f>riepilogo!E15</f>
        <v>0</v>
      </c>
      <c r="G15" s="129">
        <f t="shared" si="1"/>
        <v>0</v>
      </c>
      <c r="H15" s="104">
        <f>riepilogo!F15</f>
        <v>0</v>
      </c>
      <c r="I15" s="129">
        <f t="shared" si="2"/>
        <v>0</v>
      </c>
      <c r="J15" s="104">
        <f>riepilogo!G15</f>
        <v>0</v>
      </c>
      <c r="K15" s="129">
        <f t="shared" si="3"/>
        <v>0</v>
      </c>
      <c r="L15" s="104">
        <f>riepilogo!H15</f>
        <v>0</v>
      </c>
      <c r="M15" s="129">
        <f t="shared" si="4"/>
        <v>0</v>
      </c>
      <c r="N15" s="104">
        <f>riepilogo!I15</f>
        <v>0</v>
      </c>
      <c r="O15" s="130">
        <f t="shared" si="5"/>
        <v>0</v>
      </c>
      <c r="P15" s="106">
        <f t="shared" si="6"/>
        <v>0</v>
      </c>
      <c r="Q15" s="159">
        <f>'altro personale FA'!$Y$20</f>
        <v>0</v>
      </c>
      <c r="R15" s="159">
        <f>'altro personale FA'!$Z$20</f>
        <v>0</v>
      </c>
    </row>
    <row r="16" spans="1:18" s="14" customFormat="1" x14ac:dyDescent="0.2">
      <c r="A16" s="10" t="s">
        <v>7</v>
      </c>
      <c r="B16" s="58" t="s">
        <v>8</v>
      </c>
      <c r="C16" s="16"/>
      <c r="D16" s="113">
        <f>riepilogo!D16</f>
        <v>0</v>
      </c>
      <c r="E16" s="129">
        <f t="shared" si="0"/>
        <v>0</v>
      </c>
      <c r="F16" s="113">
        <f>riepilogo!E16</f>
        <v>0</v>
      </c>
      <c r="G16" s="129">
        <f t="shared" si="1"/>
        <v>0</v>
      </c>
      <c r="H16" s="113">
        <f>riepilogo!F16</f>
        <v>0</v>
      </c>
      <c r="I16" s="129">
        <f t="shared" si="2"/>
        <v>0</v>
      </c>
      <c r="J16" s="113">
        <f>riepilogo!G16</f>
        <v>0</v>
      </c>
      <c r="K16" s="129">
        <f t="shared" si="3"/>
        <v>0</v>
      </c>
      <c r="L16" s="113">
        <f>riepilogo!H16</f>
        <v>0</v>
      </c>
      <c r="M16" s="129">
        <f t="shared" si="4"/>
        <v>0</v>
      </c>
      <c r="N16" s="113">
        <f>riepilogo!I16</f>
        <v>0</v>
      </c>
      <c r="O16" s="130">
        <f t="shared" si="5"/>
        <v>0</v>
      </c>
      <c r="P16" s="106">
        <f t="shared" si="6"/>
        <v>0</v>
      </c>
      <c r="Q16" s="159">
        <f>$P$16</f>
        <v>0</v>
      </c>
      <c r="R16" s="159">
        <f>$D$16</f>
        <v>0</v>
      </c>
    </row>
    <row r="17" spans="1:18" s="14" customFormat="1" x14ac:dyDescent="0.2">
      <c r="A17" s="10" t="s">
        <v>9</v>
      </c>
      <c r="B17" s="58" t="s">
        <v>10</v>
      </c>
      <c r="C17" s="16"/>
      <c r="D17" s="113">
        <f>riepilogo!D17</f>
        <v>0</v>
      </c>
      <c r="E17" s="129">
        <f t="shared" si="0"/>
        <v>0</v>
      </c>
      <c r="F17" s="113">
        <f>riepilogo!E17</f>
        <v>0</v>
      </c>
      <c r="G17" s="129">
        <f t="shared" si="1"/>
        <v>0</v>
      </c>
      <c r="H17" s="113">
        <f>riepilogo!F17</f>
        <v>0</v>
      </c>
      <c r="I17" s="129">
        <f t="shared" si="2"/>
        <v>0</v>
      </c>
      <c r="J17" s="113">
        <f>riepilogo!G17</f>
        <v>0</v>
      </c>
      <c r="K17" s="129">
        <f t="shared" si="3"/>
        <v>0</v>
      </c>
      <c r="L17" s="113">
        <f>riepilogo!H17</f>
        <v>0</v>
      </c>
      <c r="M17" s="129">
        <f t="shared" si="4"/>
        <v>0</v>
      </c>
      <c r="N17" s="113">
        <f>riepilogo!I17</f>
        <v>0</v>
      </c>
      <c r="O17" s="130">
        <f t="shared" si="5"/>
        <v>0</v>
      </c>
      <c r="P17" s="106">
        <f t="shared" si="6"/>
        <v>0</v>
      </c>
      <c r="Q17" s="159">
        <f>$P$17</f>
        <v>0</v>
      </c>
      <c r="R17" s="159">
        <f>$D$17</f>
        <v>0</v>
      </c>
    </row>
    <row r="18" spans="1:18" s="14" customFormat="1" x14ac:dyDescent="0.2">
      <c r="A18" s="10" t="s">
        <v>11</v>
      </c>
      <c r="B18" s="56" t="s">
        <v>59</v>
      </c>
      <c r="C18" s="16"/>
      <c r="D18" s="113">
        <f>riepilogo!D18</f>
        <v>0</v>
      </c>
      <c r="E18" s="129">
        <f t="shared" si="0"/>
        <v>0</v>
      </c>
      <c r="F18" s="113">
        <f>riepilogo!E18</f>
        <v>0</v>
      </c>
      <c r="G18" s="129">
        <f t="shared" si="1"/>
        <v>0</v>
      </c>
      <c r="H18" s="113">
        <f>riepilogo!F18</f>
        <v>0</v>
      </c>
      <c r="I18" s="129">
        <f t="shared" si="2"/>
        <v>0</v>
      </c>
      <c r="J18" s="113">
        <f>riepilogo!G18</f>
        <v>0</v>
      </c>
      <c r="K18" s="129">
        <f t="shared" si="3"/>
        <v>0</v>
      </c>
      <c r="L18" s="113">
        <f>riepilogo!H18</f>
        <v>0</v>
      </c>
      <c r="M18" s="129">
        <f t="shared" si="4"/>
        <v>0</v>
      </c>
      <c r="N18" s="113">
        <f>riepilogo!I18</f>
        <v>0</v>
      </c>
      <c r="O18" s="130">
        <f t="shared" si="5"/>
        <v>0</v>
      </c>
      <c r="P18" s="106">
        <f t="shared" si="6"/>
        <v>0</v>
      </c>
      <c r="Q18" s="159">
        <f>$P$18</f>
        <v>0</v>
      </c>
      <c r="R18" s="159">
        <f>$D$18</f>
        <v>0</v>
      </c>
    </row>
    <row r="19" spans="1:18" s="14" customFormat="1" ht="42.75" x14ac:dyDescent="0.2">
      <c r="A19" s="10" t="s">
        <v>12</v>
      </c>
      <c r="B19" s="60" t="s">
        <v>68</v>
      </c>
      <c r="C19" s="16"/>
      <c r="D19" s="113">
        <f>riepilogo!D19</f>
        <v>0</v>
      </c>
      <c r="E19" s="129">
        <f t="shared" si="0"/>
        <v>0</v>
      </c>
      <c r="F19" s="113">
        <f>riepilogo!E19</f>
        <v>0</v>
      </c>
      <c r="G19" s="129">
        <f t="shared" si="1"/>
        <v>0</v>
      </c>
      <c r="H19" s="113">
        <f>riepilogo!F19</f>
        <v>0</v>
      </c>
      <c r="I19" s="129">
        <f t="shared" si="2"/>
        <v>0</v>
      </c>
      <c r="J19" s="113">
        <f>riepilogo!G19</f>
        <v>0</v>
      </c>
      <c r="K19" s="129">
        <f t="shared" si="3"/>
        <v>0</v>
      </c>
      <c r="L19" s="113">
        <f>riepilogo!H19</f>
        <v>0</v>
      </c>
      <c r="M19" s="129">
        <f t="shared" si="4"/>
        <v>0</v>
      </c>
      <c r="N19" s="113">
        <f>riepilogo!I19</f>
        <v>0</v>
      </c>
      <c r="O19" s="130">
        <f t="shared" si="5"/>
        <v>0</v>
      </c>
      <c r="P19" s="106">
        <f t="shared" si="6"/>
        <v>0</v>
      </c>
      <c r="Q19" s="159">
        <f>$P$19</f>
        <v>0</v>
      </c>
      <c r="R19" s="159">
        <f>$D$19</f>
        <v>0</v>
      </c>
    </row>
    <row r="20" spans="1:18" s="14" customFormat="1" x14ac:dyDescent="0.2">
      <c r="A20" s="10" t="s">
        <v>13</v>
      </c>
      <c r="B20" s="58" t="s">
        <v>237</v>
      </c>
      <c r="C20" s="16"/>
      <c r="D20" s="113">
        <f>riepilogo!D20</f>
        <v>0</v>
      </c>
      <c r="E20" s="129">
        <f t="shared" si="0"/>
        <v>0</v>
      </c>
      <c r="F20" s="113">
        <f>riepilogo!E20</f>
        <v>0</v>
      </c>
      <c r="G20" s="129">
        <f t="shared" si="1"/>
        <v>0</v>
      </c>
      <c r="H20" s="113">
        <f>riepilogo!F20</f>
        <v>0</v>
      </c>
      <c r="I20" s="129">
        <f t="shared" si="2"/>
        <v>0</v>
      </c>
      <c r="J20" s="113">
        <f>riepilogo!G20</f>
        <v>0</v>
      </c>
      <c r="K20" s="129">
        <f t="shared" si="3"/>
        <v>0</v>
      </c>
      <c r="L20" s="113">
        <f>riepilogo!H20</f>
        <v>0</v>
      </c>
      <c r="M20" s="129">
        <f t="shared" si="4"/>
        <v>0</v>
      </c>
      <c r="N20" s="113">
        <f>riepilogo!I20</f>
        <v>0</v>
      </c>
      <c r="O20" s="130">
        <f t="shared" si="5"/>
        <v>0</v>
      </c>
      <c r="P20" s="106">
        <f t="shared" si="6"/>
        <v>0</v>
      </c>
      <c r="Q20" s="160">
        <f>$P$20</f>
        <v>0</v>
      </c>
      <c r="R20" s="160">
        <f>$D$20</f>
        <v>0</v>
      </c>
    </row>
    <row r="21" spans="1:18" s="14" customFormat="1" x14ac:dyDescent="0.2">
      <c r="A21" s="10" t="s">
        <v>14</v>
      </c>
      <c r="B21" s="114">
        <f>riepilogo!$B$21</f>
        <v>0</v>
      </c>
      <c r="C21" s="16"/>
      <c r="D21" s="113">
        <f>riepilogo!D21</f>
        <v>0</v>
      </c>
      <c r="E21" s="129">
        <f t="shared" si="0"/>
        <v>0</v>
      </c>
      <c r="F21" s="113">
        <f>riepilogo!E21</f>
        <v>0</v>
      </c>
      <c r="G21" s="129">
        <f t="shared" si="1"/>
        <v>0</v>
      </c>
      <c r="H21" s="113">
        <f>riepilogo!F21</f>
        <v>0</v>
      </c>
      <c r="I21" s="129">
        <f t="shared" si="2"/>
        <v>0</v>
      </c>
      <c r="J21" s="113">
        <f>riepilogo!G21</f>
        <v>0</v>
      </c>
      <c r="K21" s="129">
        <f t="shared" si="3"/>
        <v>0</v>
      </c>
      <c r="L21" s="113">
        <f>riepilogo!H21</f>
        <v>0</v>
      </c>
      <c r="M21" s="129">
        <f t="shared" si="4"/>
        <v>0</v>
      </c>
      <c r="N21" s="113">
        <f>riepilogo!I21</f>
        <v>0</v>
      </c>
      <c r="O21" s="130">
        <f t="shared" si="5"/>
        <v>0</v>
      </c>
      <c r="P21" s="106">
        <f t="shared" si="6"/>
        <v>0</v>
      </c>
      <c r="Q21" s="159">
        <f>$P$21</f>
        <v>0</v>
      </c>
      <c r="R21" s="159">
        <f>$D$21</f>
        <v>0</v>
      </c>
    </row>
    <row r="22" spans="1:18" s="14" customFormat="1" x14ac:dyDescent="0.2">
      <c r="A22" s="10" t="s">
        <v>61</v>
      </c>
      <c r="B22" s="114">
        <f>riepilogo!B22</f>
        <v>0</v>
      </c>
      <c r="C22" s="16"/>
      <c r="D22" s="113">
        <f>riepilogo!D22</f>
        <v>0</v>
      </c>
      <c r="E22" s="129">
        <f t="shared" si="0"/>
        <v>0</v>
      </c>
      <c r="F22" s="113">
        <f>riepilogo!E22</f>
        <v>0</v>
      </c>
      <c r="G22" s="129">
        <f t="shared" si="1"/>
        <v>0</v>
      </c>
      <c r="H22" s="113">
        <f>riepilogo!F22</f>
        <v>0</v>
      </c>
      <c r="I22" s="129">
        <f t="shared" si="2"/>
        <v>0</v>
      </c>
      <c r="J22" s="113">
        <f>riepilogo!G22</f>
        <v>0</v>
      </c>
      <c r="K22" s="129">
        <f t="shared" si="3"/>
        <v>0</v>
      </c>
      <c r="L22" s="113">
        <f>riepilogo!H22</f>
        <v>0</v>
      </c>
      <c r="M22" s="129">
        <f t="shared" si="4"/>
        <v>0</v>
      </c>
      <c r="N22" s="113">
        <f>riepilogo!I22</f>
        <v>0</v>
      </c>
      <c r="O22" s="130">
        <f t="shared" si="5"/>
        <v>0</v>
      </c>
      <c r="P22" s="106">
        <f t="shared" si="6"/>
        <v>0</v>
      </c>
      <c r="Q22" s="159">
        <f>$P$22</f>
        <v>0</v>
      </c>
      <c r="R22" s="159">
        <f>$D$22</f>
        <v>0</v>
      </c>
    </row>
    <row r="23" spans="1:18" s="14" customFormat="1" x14ac:dyDescent="0.2">
      <c r="A23" s="10" t="s">
        <v>62</v>
      </c>
      <c r="B23" s="114">
        <f>riepilogo!B23</f>
        <v>0</v>
      </c>
      <c r="C23" s="16"/>
      <c r="D23" s="113">
        <f>riepilogo!D23</f>
        <v>0</v>
      </c>
      <c r="E23" s="129">
        <f t="shared" si="0"/>
        <v>0</v>
      </c>
      <c r="F23" s="113">
        <f>riepilogo!E23</f>
        <v>0</v>
      </c>
      <c r="G23" s="129">
        <f t="shared" si="1"/>
        <v>0</v>
      </c>
      <c r="H23" s="113">
        <f>riepilogo!F23</f>
        <v>0</v>
      </c>
      <c r="I23" s="129">
        <f t="shared" si="2"/>
        <v>0</v>
      </c>
      <c r="J23" s="113">
        <f>riepilogo!G23</f>
        <v>0</v>
      </c>
      <c r="K23" s="129">
        <f t="shared" si="3"/>
        <v>0</v>
      </c>
      <c r="L23" s="113">
        <f>riepilogo!H23</f>
        <v>0</v>
      </c>
      <c r="M23" s="129">
        <f t="shared" si="4"/>
        <v>0</v>
      </c>
      <c r="N23" s="113">
        <f>riepilogo!I23</f>
        <v>0</v>
      </c>
      <c r="O23" s="130">
        <f t="shared" si="5"/>
        <v>0</v>
      </c>
      <c r="P23" s="106">
        <f t="shared" si="6"/>
        <v>0</v>
      </c>
      <c r="Q23" s="159">
        <f>$P$23</f>
        <v>0</v>
      </c>
      <c r="R23" s="159">
        <f>$D$23</f>
        <v>0</v>
      </c>
    </row>
    <row r="24" spans="1:18" s="14" customFormat="1" x14ac:dyDescent="0.2">
      <c r="A24" s="10" t="s">
        <v>220</v>
      </c>
      <c r="B24" s="114">
        <f>riepilogo!B24</f>
        <v>0</v>
      </c>
      <c r="C24" s="16"/>
      <c r="D24" s="113">
        <f>riepilogo!D24</f>
        <v>0</v>
      </c>
      <c r="E24" s="129">
        <f t="shared" si="0"/>
        <v>0</v>
      </c>
      <c r="F24" s="113">
        <f>riepilogo!E24</f>
        <v>0</v>
      </c>
      <c r="G24" s="129">
        <f t="shared" si="1"/>
        <v>0</v>
      </c>
      <c r="H24" s="113">
        <f>riepilogo!F24</f>
        <v>0</v>
      </c>
      <c r="I24" s="129">
        <f t="shared" si="2"/>
        <v>0</v>
      </c>
      <c r="J24" s="113">
        <f>riepilogo!G24</f>
        <v>0</v>
      </c>
      <c r="K24" s="129">
        <f t="shared" si="3"/>
        <v>0</v>
      </c>
      <c r="L24" s="113">
        <f>riepilogo!H24</f>
        <v>0</v>
      </c>
      <c r="M24" s="129">
        <f t="shared" si="4"/>
        <v>0</v>
      </c>
      <c r="N24" s="113">
        <f>riepilogo!I24</f>
        <v>0</v>
      </c>
      <c r="O24" s="130">
        <f t="shared" si="5"/>
        <v>0</v>
      </c>
      <c r="P24" s="106">
        <f t="shared" si="6"/>
        <v>0</v>
      </c>
      <c r="Q24" s="159">
        <f>$P$24</f>
        <v>0</v>
      </c>
      <c r="R24" s="159">
        <f>$D$24</f>
        <v>0</v>
      </c>
    </row>
    <row r="25" spans="1:18" s="14" customFormat="1" x14ac:dyDescent="0.2">
      <c r="A25" s="10"/>
      <c r="B25" s="10"/>
      <c r="C25" s="16"/>
      <c r="D25" s="66"/>
      <c r="E25" s="154"/>
      <c r="F25" s="65"/>
      <c r="G25" s="154"/>
      <c r="H25" s="66"/>
      <c r="I25" s="154"/>
      <c r="J25" s="67"/>
      <c r="K25" s="154"/>
      <c r="L25" s="67"/>
      <c r="M25" s="154"/>
      <c r="N25" s="67"/>
      <c r="O25" s="155"/>
      <c r="P25" s="64"/>
      <c r="Q25" s="159"/>
      <c r="R25" s="159"/>
    </row>
    <row r="26" spans="1:18" s="14" customFormat="1" x14ac:dyDescent="0.2">
      <c r="A26" s="1" t="s">
        <v>1</v>
      </c>
      <c r="B26" s="128" t="s">
        <v>15</v>
      </c>
      <c r="C26" s="16"/>
      <c r="D26" s="106">
        <f>riepilogo!D26</f>
        <v>0</v>
      </c>
      <c r="E26" s="129">
        <f>IFERROR(D26/P26,0)</f>
        <v>0</v>
      </c>
      <c r="F26" s="106">
        <f>riepilogo!E26</f>
        <v>0</v>
      </c>
      <c r="G26" s="129">
        <f>IFERROR(F26/P26,0)</f>
        <v>0</v>
      </c>
      <c r="H26" s="106">
        <f>riepilogo!F26</f>
        <v>0</v>
      </c>
      <c r="I26" s="129">
        <f>IFERROR(H26/P26,0)</f>
        <v>0</v>
      </c>
      <c r="J26" s="106">
        <f>riepilogo!G26</f>
        <v>0</v>
      </c>
      <c r="K26" s="129">
        <f>IFERROR(J26/P26,0)</f>
        <v>0</v>
      </c>
      <c r="L26" s="106">
        <f>riepilogo!H26</f>
        <v>0</v>
      </c>
      <c r="M26" s="129">
        <f>IFERROR(L26/P26,0)</f>
        <v>0</v>
      </c>
      <c r="N26" s="106">
        <f>riepilogo!I26</f>
        <v>0</v>
      </c>
      <c r="O26" s="130">
        <f>IFERROR(N26/P26,0)</f>
        <v>0</v>
      </c>
      <c r="P26" s="106">
        <f>D26+F26+H26+J26+L26+N26</f>
        <v>0</v>
      </c>
      <c r="Q26" s="159">
        <f>SUM(Q11:Q24)</f>
        <v>0</v>
      </c>
      <c r="R26" s="159">
        <f>SUM(R11:R24)</f>
        <v>0</v>
      </c>
    </row>
    <row r="27" spans="1:18" s="14" customFormat="1" ht="9" customHeight="1" x14ac:dyDescent="0.2">
      <c r="A27" s="11"/>
      <c r="B27" s="11"/>
      <c r="C27" s="16"/>
      <c r="D27" s="66"/>
      <c r="E27" s="154"/>
      <c r="F27" s="65"/>
      <c r="G27" s="154"/>
      <c r="H27" s="66"/>
      <c r="I27" s="154"/>
      <c r="J27" s="67"/>
      <c r="K27" s="154"/>
      <c r="L27" s="67"/>
      <c r="M27" s="154"/>
      <c r="N27" s="67"/>
      <c r="O27" s="155"/>
      <c r="P27" s="67"/>
      <c r="Q27" s="159"/>
      <c r="R27" s="159"/>
    </row>
    <row r="28" spans="1:18" s="14" customFormat="1" ht="9" customHeight="1" thickBot="1" x14ac:dyDescent="0.25">
      <c r="A28" s="12"/>
      <c r="B28" s="12"/>
      <c r="C28" s="16"/>
      <c r="D28" s="66"/>
      <c r="E28" s="154"/>
      <c r="F28" s="65"/>
      <c r="G28" s="252"/>
      <c r="H28" s="66"/>
      <c r="I28" s="252"/>
      <c r="J28" s="67"/>
      <c r="K28" s="252"/>
      <c r="L28" s="67"/>
      <c r="M28" s="252"/>
      <c r="N28" s="67"/>
      <c r="O28" s="155"/>
      <c r="P28" s="67"/>
      <c r="Q28" s="159"/>
      <c r="R28" s="159"/>
    </row>
    <row r="29" spans="1:18" s="14" customFormat="1" ht="30" customHeight="1" x14ac:dyDescent="0.2">
      <c r="A29" s="1" t="s">
        <v>16</v>
      </c>
      <c r="B29" s="7" t="s">
        <v>313</v>
      </c>
      <c r="C29" s="16"/>
      <c r="D29" s="66"/>
      <c r="E29" s="250"/>
      <c r="F29" s="254" t="s">
        <v>314</v>
      </c>
      <c r="G29" s="255"/>
      <c r="H29" s="255"/>
      <c r="I29" s="255"/>
      <c r="J29" s="255"/>
      <c r="K29" s="255"/>
      <c r="L29" s="255"/>
      <c r="M29" s="255"/>
      <c r="N29" s="255"/>
      <c r="O29" s="256"/>
      <c r="P29" s="67"/>
      <c r="Q29" s="159"/>
      <c r="R29" s="159"/>
    </row>
    <row r="30" spans="1:18" s="14" customFormat="1" x14ac:dyDescent="0.25">
      <c r="A30" s="10" t="s">
        <v>17</v>
      </c>
      <c r="B30" s="13" t="s">
        <v>18</v>
      </c>
      <c r="C30" s="16"/>
      <c r="D30" s="115">
        <f>riepilogo!D30</f>
        <v>0</v>
      </c>
      <c r="E30" s="251">
        <f>IFERROR(D30/P30,0)</f>
        <v>0</v>
      </c>
      <c r="F30" s="257">
        <f>riepilogo!E30</f>
        <v>0</v>
      </c>
      <c r="G30" s="129">
        <f>IFERROR(F30/P30,0)</f>
        <v>0</v>
      </c>
      <c r="H30" s="115">
        <f>riepilogo!F30</f>
        <v>0</v>
      </c>
      <c r="I30" s="129">
        <f>IFERROR(H30/P30,0)</f>
        <v>0</v>
      </c>
      <c r="J30" s="117">
        <f>riepilogo!G30</f>
        <v>0</v>
      </c>
      <c r="K30" s="129">
        <f>IFERROR(J30/P30,0)</f>
        <v>0</v>
      </c>
      <c r="L30" s="117">
        <f>riepilogo!H30</f>
        <v>0</v>
      </c>
      <c r="M30" s="129">
        <f>IFERROR(L30/P30,0)</f>
        <v>0</v>
      </c>
      <c r="N30" s="117">
        <f>riepilogo!I30</f>
        <v>0</v>
      </c>
      <c r="O30" s="258">
        <f>IFERROR(N30/P30,0)</f>
        <v>0</v>
      </c>
      <c r="P30" s="107">
        <f t="shared" ref="P30:P53" si="7">D30+F30+H30+J30+L30+N30</f>
        <v>0</v>
      </c>
      <c r="Q30" s="159">
        <f>$P$30</f>
        <v>0</v>
      </c>
      <c r="R30" s="159">
        <f>$D$30</f>
        <v>0</v>
      </c>
    </row>
    <row r="31" spans="1:18" s="14" customFormat="1" x14ac:dyDescent="0.25">
      <c r="A31" s="10" t="s">
        <v>19</v>
      </c>
      <c r="B31" s="58" t="s">
        <v>20</v>
      </c>
      <c r="C31" s="16"/>
      <c r="D31" s="115">
        <f>riepilogo!D31</f>
        <v>0</v>
      </c>
      <c r="E31" s="251">
        <f t="shared" ref="E31:E53" si="8">IFERROR(D31/P31,0)</f>
        <v>0</v>
      </c>
      <c r="F31" s="257">
        <f>riepilogo!E31</f>
        <v>0</v>
      </c>
      <c r="G31" s="129">
        <f t="shared" ref="G31:G53" si="9">IFERROR(F31/P31,0)</f>
        <v>0</v>
      </c>
      <c r="H31" s="115">
        <f>riepilogo!F31</f>
        <v>0</v>
      </c>
      <c r="I31" s="129">
        <f t="shared" ref="I31:I53" si="10">IFERROR(H31/P31,0)</f>
        <v>0</v>
      </c>
      <c r="J31" s="117">
        <f>riepilogo!G31</f>
        <v>0</v>
      </c>
      <c r="K31" s="129">
        <f t="shared" ref="K31:K53" si="11">IFERROR(J31/P31,0)</f>
        <v>0</v>
      </c>
      <c r="L31" s="117">
        <f>riepilogo!H31</f>
        <v>0</v>
      </c>
      <c r="M31" s="129">
        <f t="shared" ref="M31:M53" si="12">IFERROR(L31/P31,0)</f>
        <v>0</v>
      </c>
      <c r="N31" s="117">
        <f>riepilogo!I31</f>
        <v>0</v>
      </c>
      <c r="O31" s="258">
        <f t="shared" ref="O31:O53" si="13">IFERROR(N31/P31,0)</f>
        <v>0</v>
      </c>
      <c r="P31" s="107">
        <f t="shared" si="7"/>
        <v>0</v>
      </c>
      <c r="Q31" s="159">
        <f>$P$31</f>
        <v>0</v>
      </c>
      <c r="R31" s="159">
        <f>$D$31</f>
        <v>0</v>
      </c>
    </row>
    <row r="32" spans="1:18" s="14" customFormat="1" ht="28.5" x14ac:dyDescent="0.2">
      <c r="A32" s="10" t="s">
        <v>21</v>
      </c>
      <c r="B32" s="60" t="s">
        <v>22</v>
      </c>
      <c r="C32" s="16"/>
      <c r="D32" s="115">
        <f>riepilogo!D32</f>
        <v>0</v>
      </c>
      <c r="E32" s="251">
        <f t="shared" si="8"/>
        <v>0</v>
      </c>
      <c r="F32" s="257">
        <f>riepilogo!E32</f>
        <v>0</v>
      </c>
      <c r="G32" s="129">
        <f t="shared" si="9"/>
        <v>0</v>
      </c>
      <c r="H32" s="115">
        <f>riepilogo!F32</f>
        <v>0</v>
      </c>
      <c r="I32" s="129">
        <f t="shared" si="10"/>
        <v>0</v>
      </c>
      <c r="J32" s="116">
        <f>riepilogo!G32</f>
        <v>0</v>
      </c>
      <c r="K32" s="129">
        <f t="shared" si="11"/>
        <v>0</v>
      </c>
      <c r="L32" s="116">
        <f>riepilogo!H32</f>
        <v>0</v>
      </c>
      <c r="M32" s="129">
        <f t="shared" si="12"/>
        <v>0</v>
      </c>
      <c r="N32" s="116">
        <f>riepilogo!I32</f>
        <v>0</v>
      </c>
      <c r="O32" s="258">
        <f t="shared" si="13"/>
        <v>0</v>
      </c>
      <c r="P32" s="106">
        <f t="shared" si="7"/>
        <v>0</v>
      </c>
      <c r="Q32" s="159">
        <f>$P$32</f>
        <v>0</v>
      </c>
      <c r="R32" s="159">
        <f>$D$32</f>
        <v>0</v>
      </c>
    </row>
    <row r="33" spans="1:18" s="14" customFormat="1" x14ac:dyDescent="0.2">
      <c r="A33" s="10" t="s">
        <v>23</v>
      </c>
      <c r="B33" s="13" t="s">
        <v>24</v>
      </c>
      <c r="C33" s="16"/>
      <c r="D33" s="115">
        <f>riepilogo!D33</f>
        <v>0</v>
      </c>
      <c r="E33" s="251">
        <f t="shared" si="8"/>
        <v>0</v>
      </c>
      <c r="F33" s="257">
        <f>riepilogo!E33</f>
        <v>0</v>
      </c>
      <c r="G33" s="129">
        <f t="shared" si="9"/>
        <v>0</v>
      </c>
      <c r="H33" s="115">
        <f>riepilogo!F33</f>
        <v>0</v>
      </c>
      <c r="I33" s="129">
        <f t="shared" si="10"/>
        <v>0</v>
      </c>
      <c r="J33" s="117">
        <f>riepilogo!G33</f>
        <v>0</v>
      </c>
      <c r="K33" s="129">
        <f t="shared" si="11"/>
        <v>0</v>
      </c>
      <c r="L33" s="116">
        <f>riepilogo!H33</f>
        <v>0</v>
      </c>
      <c r="M33" s="129">
        <f t="shared" si="12"/>
        <v>0</v>
      </c>
      <c r="N33" s="116">
        <f>riepilogo!I33</f>
        <v>0</v>
      </c>
      <c r="O33" s="258">
        <f t="shared" si="13"/>
        <v>0</v>
      </c>
      <c r="P33" s="106">
        <f t="shared" si="7"/>
        <v>0</v>
      </c>
      <c r="Q33" s="159">
        <f>$P$33</f>
        <v>0</v>
      </c>
      <c r="R33" s="159">
        <f>$D$33</f>
        <v>0</v>
      </c>
    </row>
    <row r="34" spans="1:18" s="14" customFormat="1" ht="28.5" x14ac:dyDescent="0.2">
      <c r="A34" s="10" t="s">
        <v>25</v>
      </c>
      <c r="B34" s="60" t="s">
        <v>51</v>
      </c>
      <c r="C34" s="16"/>
      <c r="D34" s="115">
        <f>riepilogo!D34</f>
        <v>0</v>
      </c>
      <c r="E34" s="251">
        <f t="shared" si="8"/>
        <v>0</v>
      </c>
      <c r="F34" s="257">
        <f>riepilogo!E34</f>
        <v>0</v>
      </c>
      <c r="G34" s="129">
        <f t="shared" si="9"/>
        <v>0</v>
      </c>
      <c r="H34" s="115">
        <f>riepilogo!F34</f>
        <v>0</v>
      </c>
      <c r="I34" s="129">
        <f t="shared" si="10"/>
        <v>0</v>
      </c>
      <c r="J34" s="116">
        <f>riepilogo!G34</f>
        <v>0</v>
      </c>
      <c r="K34" s="129">
        <f t="shared" si="11"/>
        <v>0</v>
      </c>
      <c r="L34" s="116">
        <f>riepilogo!H34</f>
        <v>0</v>
      </c>
      <c r="M34" s="129">
        <f t="shared" si="12"/>
        <v>0</v>
      </c>
      <c r="N34" s="116">
        <f>riepilogo!I34</f>
        <v>0</v>
      </c>
      <c r="O34" s="258">
        <f t="shared" si="13"/>
        <v>0</v>
      </c>
      <c r="P34" s="106">
        <f t="shared" si="7"/>
        <v>0</v>
      </c>
      <c r="Q34" s="160">
        <f>$P$34</f>
        <v>0</v>
      </c>
      <c r="R34" s="160">
        <f>$D$34</f>
        <v>0</v>
      </c>
    </row>
    <row r="35" spans="1:18" s="14" customFormat="1" x14ac:dyDescent="0.25">
      <c r="A35" s="10" t="s">
        <v>26</v>
      </c>
      <c r="B35" s="10" t="s">
        <v>52</v>
      </c>
      <c r="C35" s="16"/>
      <c r="D35" s="115">
        <f>riepilogo!D35</f>
        <v>0</v>
      </c>
      <c r="E35" s="251">
        <f t="shared" si="8"/>
        <v>0</v>
      </c>
      <c r="F35" s="257">
        <f>riepilogo!E35</f>
        <v>0</v>
      </c>
      <c r="G35" s="129">
        <f t="shared" si="9"/>
        <v>0</v>
      </c>
      <c r="H35" s="115">
        <f>riepilogo!F35</f>
        <v>0</v>
      </c>
      <c r="I35" s="129">
        <f t="shared" si="10"/>
        <v>0</v>
      </c>
      <c r="J35" s="117">
        <f>riepilogo!G35</f>
        <v>0</v>
      </c>
      <c r="K35" s="129">
        <f t="shared" si="11"/>
        <v>0</v>
      </c>
      <c r="L35" s="117">
        <f>riepilogo!H35</f>
        <v>0</v>
      </c>
      <c r="M35" s="129">
        <f t="shared" si="12"/>
        <v>0</v>
      </c>
      <c r="N35" s="117">
        <f>riepilogo!I35</f>
        <v>0</v>
      </c>
      <c r="O35" s="258">
        <f t="shared" si="13"/>
        <v>0</v>
      </c>
      <c r="P35" s="107">
        <f t="shared" si="7"/>
        <v>0</v>
      </c>
      <c r="Q35" s="159">
        <f>$P$35</f>
        <v>0</v>
      </c>
      <c r="R35" s="159">
        <f>$D$35</f>
        <v>0</v>
      </c>
    </row>
    <row r="36" spans="1:18" s="14" customFormat="1" x14ac:dyDescent="0.25">
      <c r="A36" s="10" t="s">
        <v>28</v>
      </c>
      <c r="B36" s="58" t="s">
        <v>27</v>
      </c>
      <c r="C36" s="16"/>
      <c r="D36" s="115">
        <f>riepilogo!D36</f>
        <v>0</v>
      </c>
      <c r="E36" s="251">
        <f t="shared" si="8"/>
        <v>0</v>
      </c>
      <c r="F36" s="257">
        <f>riepilogo!E36</f>
        <v>0</v>
      </c>
      <c r="G36" s="129">
        <f t="shared" si="9"/>
        <v>0</v>
      </c>
      <c r="H36" s="115">
        <f>riepilogo!F36</f>
        <v>0</v>
      </c>
      <c r="I36" s="129">
        <f t="shared" si="10"/>
        <v>0</v>
      </c>
      <c r="J36" s="117">
        <f>riepilogo!G36</f>
        <v>0</v>
      </c>
      <c r="K36" s="129">
        <f t="shared" si="11"/>
        <v>0</v>
      </c>
      <c r="L36" s="117">
        <f>riepilogo!H36</f>
        <v>0</v>
      </c>
      <c r="M36" s="129">
        <f t="shared" si="12"/>
        <v>0</v>
      </c>
      <c r="N36" s="117">
        <f>riepilogo!I36</f>
        <v>0</v>
      </c>
      <c r="O36" s="258">
        <f t="shared" si="13"/>
        <v>0</v>
      </c>
      <c r="P36" s="107">
        <f t="shared" si="7"/>
        <v>0</v>
      </c>
      <c r="Q36" s="159">
        <f>$P$36</f>
        <v>0</v>
      </c>
      <c r="R36" s="159">
        <f>$D$36</f>
        <v>0</v>
      </c>
    </row>
    <row r="37" spans="1:18" s="14" customFormat="1" x14ac:dyDescent="0.25">
      <c r="A37" s="10" t="s">
        <v>30</v>
      </c>
      <c r="B37" s="13" t="s">
        <v>29</v>
      </c>
      <c r="C37" s="16"/>
      <c r="D37" s="115">
        <f>riepilogo!D37</f>
        <v>0</v>
      </c>
      <c r="E37" s="251">
        <f t="shared" si="8"/>
        <v>0</v>
      </c>
      <c r="F37" s="257">
        <f>riepilogo!E37</f>
        <v>0</v>
      </c>
      <c r="G37" s="129">
        <f t="shared" si="9"/>
        <v>0</v>
      </c>
      <c r="H37" s="115">
        <f>riepilogo!F37</f>
        <v>0</v>
      </c>
      <c r="I37" s="129">
        <f t="shared" si="10"/>
        <v>0</v>
      </c>
      <c r="J37" s="117">
        <f>riepilogo!G37</f>
        <v>0</v>
      </c>
      <c r="K37" s="129">
        <f t="shared" si="11"/>
        <v>0</v>
      </c>
      <c r="L37" s="117">
        <f>riepilogo!H37</f>
        <v>0</v>
      </c>
      <c r="M37" s="129">
        <f t="shared" si="12"/>
        <v>0</v>
      </c>
      <c r="N37" s="117">
        <f>riepilogo!I37</f>
        <v>0</v>
      </c>
      <c r="O37" s="258">
        <f t="shared" si="13"/>
        <v>0</v>
      </c>
      <c r="P37" s="107">
        <f t="shared" si="7"/>
        <v>0</v>
      </c>
      <c r="Q37" s="159">
        <f>$P$37</f>
        <v>0</v>
      </c>
      <c r="R37" s="159">
        <f>$D$37</f>
        <v>0</v>
      </c>
    </row>
    <row r="38" spans="1:18" s="14" customFormat="1" x14ac:dyDescent="0.25">
      <c r="A38" s="10" t="s">
        <v>32</v>
      </c>
      <c r="B38" s="13" t="s">
        <v>31</v>
      </c>
      <c r="C38" s="16"/>
      <c r="D38" s="115">
        <f>riepilogo!D38</f>
        <v>0</v>
      </c>
      <c r="E38" s="251">
        <f t="shared" si="8"/>
        <v>0</v>
      </c>
      <c r="F38" s="257">
        <f>riepilogo!E38</f>
        <v>0</v>
      </c>
      <c r="G38" s="129">
        <f t="shared" si="9"/>
        <v>0</v>
      </c>
      <c r="H38" s="115">
        <f>riepilogo!F38</f>
        <v>0</v>
      </c>
      <c r="I38" s="129">
        <f t="shared" si="10"/>
        <v>0</v>
      </c>
      <c r="J38" s="117">
        <f>riepilogo!G38</f>
        <v>0</v>
      </c>
      <c r="K38" s="129">
        <f t="shared" si="11"/>
        <v>0</v>
      </c>
      <c r="L38" s="117">
        <f>riepilogo!H38</f>
        <v>0</v>
      </c>
      <c r="M38" s="129">
        <f t="shared" si="12"/>
        <v>0</v>
      </c>
      <c r="N38" s="117">
        <f>riepilogo!I38</f>
        <v>0</v>
      </c>
      <c r="O38" s="258">
        <f t="shared" si="13"/>
        <v>0</v>
      </c>
      <c r="P38" s="107">
        <f t="shared" si="7"/>
        <v>0</v>
      </c>
      <c r="Q38" s="159">
        <f>$P$38</f>
        <v>0</v>
      </c>
      <c r="R38" s="159">
        <f>$D$38</f>
        <v>0</v>
      </c>
    </row>
    <row r="39" spans="1:18" s="14" customFormat="1" x14ac:dyDescent="0.25">
      <c r="A39" s="10" t="s">
        <v>34</v>
      </c>
      <c r="B39" s="13" t="s">
        <v>33</v>
      </c>
      <c r="C39" s="16"/>
      <c r="D39" s="115">
        <f>riepilogo!D39</f>
        <v>0</v>
      </c>
      <c r="E39" s="251">
        <f t="shared" si="8"/>
        <v>0</v>
      </c>
      <c r="F39" s="257">
        <f>riepilogo!E39</f>
        <v>0</v>
      </c>
      <c r="G39" s="129">
        <f t="shared" si="9"/>
        <v>0</v>
      </c>
      <c r="H39" s="115">
        <f>riepilogo!F39</f>
        <v>0</v>
      </c>
      <c r="I39" s="129">
        <f t="shared" si="10"/>
        <v>0</v>
      </c>
      <c r="J39" s="117">
        <f>riepilogo!G39</f>
        <v>0</v>
      </c>
      <c r="K39" s="129">
        <f t="shared" si="11"/>
        <v>0</v>
      </c>
      <c r="L39" s="117">
        <f>riepilogo!H39</f>
        <v>0</v>
      </c>
      <c r="M39" s="129">
        <f t="shared" si="12"/>
        <v>0</v>
      </c>
      <c r="N39" s="117">
        <f>riepilogo!I39</f>
        <v>0</v>
      </c>
      <c r="O39" s="258">
        <f t="shared" si="13"/>
        <v>0</v>
      </c>
      <c r="P39" s="107">
        <f t="shared" si="7"/>
        <v>0</v>
      </c>
      <c r="Q39" s="159">
        <f>$P$39</f>
        <v>0</v>
      </c>
      <c r="R39" s="159">
        <f>$D$39</f>
        <v>0</v>
      </c>
    </row>
    <row r="40" spans="1:18" s="14" customFormat="1" ht="28.5" x14ac:dyDescent="0.2">
      <c r="A40" s="10" t="s">
        <v>35</v>
      </c>
      <c r="B40" s="15" t="s">
        <v>49</v>
      </c>
      <c r="C40" s="16"/>
      <c r="D40" s="115">
        <f>riepilogo!D40</f>
        <v>0</v>
      </c>
      <c r="E40" s="251">
        <f t="shared" si="8"/>
        <v>0</v>
      </c>
      <c r="F40" s="257">
        <f>riepilogo!E40</f>
        <v>0</v>
      </c>
      <c r="G40" s="129">
        <f t="shared" si="9"/>
        <v>0</v>
      </c>
      <c r="H40" s="115">
        <f>riepilogo!F40</f>
        <v>0</v>
      </c>
      <c r="I40" s="129">
        <f t="shared" si="10"/>
        <v>0</v>
      </c>
      <c r="J40" s="116">
        <f>riepilogo!G40</f>
        <v>0</v>
      </c>
      <c r="K40" s="129">
        <f t="shared" si="11"/>
        <v>0</v>
      </c>
      <c r="L40" s="116">
        <f>riepilogo!H40</f>
        <v>0</v>
      </c>
      <c r="M40" s="129">
        <f t="shared" si="12"/>
        <v>0</v>
      </c>
      <c r="N40" s="116">
        <f>riepilogo!I40</f>
        <v>0</v>
      </c>
      <c r="O40" s="258">
        <f t="shared" si="13"/>
        <v>0</v>
      </c>
      <c r="P40" s="106">
        <f t="shared" si="7"/>
        <v>0</v>
      </c>
      <c r="Q40" s="160">
        <f>$P$40</f>
        <v>0</v>
      </c>
      <c r="R40" s="160">
        <f>$D$40</f>
        <v>0</v>
      </c>
    </row>
    <row r="41" spans="1:18" s="14" customFormat="1" x14ac:dyDescent="0.25">
      <c r="A41" s="14" t="s">
        <v>36</v>
      </c>
      <c r="B41" s="14" t="s">
        <v>136</v>
      </c>
      <c r="D41" s="115">
        <f>riepilogo!D41</f>
        <v>0</v>
      </c>
      <c r="E41" s="251">
        <f t="shared" si="8"/>
        <v>0</v>
      </c>
      <c r="F41" s="259">
        <f>riepilogo!E41</f>
        <v>0</v>
      </c>
      <c r="G41" s="247">
        <f t="shared" si="9"/>
        <v>0</v>
      </c>
      <c r="H41" s="248">
        <f>riepilogo!F41</f>
        <v>0</v>
      </c>
      <c r="I41" s="247">
        <f t="shared" si="10"/>
        <v>0</v>
      </c>
      <c r="J41" s="249">
        <f>riepilogo!G41</f>
        <v>0</v>
      </c>
      <c r="K41" s="247">
        <f t="shared" si="11"/>
        <v>0</v>
      </c>
      <c r="L41" s="249">
        <f>riepilogo!H41</f>
        <v>0</v>
      </c>
      <c r="M41" s="247">
        <f t="shared" si="12"/>
        <v>0</v>
      </c>
      <c r="N41" s="249">
        <f>riepilogo!I41</f>
        <v>0</v>
      </c>
      <c r="O41" s="260">
        <f t="shared" si="13"/>
        <v>0</v>
      </c>
      <c r="P41" s="107">
        <f t="shared" si="7"/>
        <v>0</v>
      </c>
      <c r="Q41" s="159">
        <f>$P$41</f>
        <v>0</v>
      </c>
      <c r="R41" s="159">
        <f>$D$41</f>
        <v>0</v>
      </c>
    </row>
    <row r="42" spans="1:18" s="14" customFormat="1" x14ac:dyDescent="0.25">
      <c r="A42" s="10" t="s">
        <v>37</v>
      </c>
      <c r="B42" s="58" t="s">
        <v>53</v>
      </c>
      <c r="C42" s="16"/>
      <c r="D42" s="115">
        <f>riepilogo!D42</f>
        <v>0</v>
      </c>
      <c r="E42" s="251">
        <f t="shared" si="8"/>
        <v>0</v>
      </c>
      <c r="F42" s="259">
        <f>riepilogo!E42</f>
        <v>0</v>
      </c>
      <c r="G42" s="247">
        <f t="shared" si="9"/>
        <v>0</v>
      </c>
      <c r="H42" s="248">
        <f>riepilogo!F42</f>
        <v>0</v>
      </c>
      <c r="I42" s="247">
        <f t="shared" si="10"/>
        <v>0</v>
      </c>
      <c r="J42" s="249">
        <f>riepilogo!G42</f>
        <v>0</v>
      </c>
      <c r="K42" s="247">
        <f t="shared" si="11"/>
        <v>0</v>
      </c>
      <c r="L42" s="249">
        <f>riepilogo!H42</f>
        <v>0</v>
      </c>
      <c r="M42" s="247">
        <f t="shared" si="12"/>
        <v>0</v>
      </c>
      <c r="N42" s="249">
        <f>riepilogo!I42</f>
        <v>0</v>
      </c>
      <c r="O42" s="260">
        <f t="shared" si="13"/>
        <v>0</v>
      </c>
      <c r="P42" s="107">
        <f t="shared" si="7"/>
        <v>0</v>
      </c>
      <c r="Q42" s="159">
        <f>$P$42</f>
        <v>0</v>
      </c>
      <c r="R42" s="159">
        <f>$D$42</f>
        <v>0</v>
      </c>
    </row>
    <row r="43" spans="1:18" s="14" customFormat="1" x14ac:dyDescent="0.25">
      <c r="A43" s="10" t="s">
        <v>63</v>
      </c>
      <c r="B43" s="15" t="s">
        <v>38</v>
      </c>
      <c r="C43" s="16"/>
      <c r="D43" s="115">
        <f>riepilogo!D43</f>
        <v>0</v>
      </c>
      <c r="E43" s="251">
        <f t="shared" si="8"/>
        <v>0</v>
      </c>
      <c r="F43" s="257">
        <f>riepilogo!E43</f>
        <v>0</v>
      </c>
      <c r="G43" s="129">
        <f t="shared" si="9"/>
        <v>0</v>
      </c>
      <c r="H43" s="115">
        <f>riepilogo!F43</f>
        <v>0</v>
      </c>
      <c r="I43" s="129">
        <f t="shared" si="10"/>
        <v>0</v>
      </c>
      <c r="J43" s="117">
        <f>riepilogo!G43</f>
        <v>0</v>
      </c>
      <c r="K43" s="129">
        <f t="shared" si="11"/>
        <v>0</v>
      </c>
      <c r="L43" s="117">
        <f>riepilogo!H43</f>
        <v>0</v>
      </c>
      <c r="M43" s="129">
        <f t="shared" si="12"/>
        <v>0</v>
      </c>
      <c r="N43" s="117">
        <f>riepilogo!I43</f>
        <v>0</v>
      </c>
      <c r="O43" s="258">
        <f t="shared" si="13"/>
        <v>0</v>
      </c>
      <c r="P43" s="107">
        <f t="shared" si="7"/>
        <v>0</v>
      </c>
      <c r="Q43" s="159">
        <f>$P$43</f>
        <v>0</v>
      </c>
      <c r="R43" s="159">
        <f>$D$43</f>
        <v>0</v>
      </c>
    </row>
    <row r="44" spans="1:18" s="14" customFormat="1" x14ac:dyDescent="0.25">
      <c r="A44" s="10" t="s">
        <v>39</v>
      </c>
      <c r="B44" s="56" t="s">
        <v>54</v>
      </c>
      <c r="C44" s="16"/>
      <c r="D44" s="115">
        <f>riepilogo!D44</f>
        <v>0</v>
      </c>
      <c r="E44" s="251">
        <f t="shared" si="8"/>
        <v>0</v>
      </c>
      <c r="F44" s="259">
        <f>riepilogo!E44</f>
        <v>0</v>
      </c>
      <c r="G44" s="247">
        <f t="shared" si="9"/>
        <v>0</v>
      </c>
      <c r="H44" s="248">
        <f>riepilogo!F44</f>
        <v>0</v>
      </c>
      <c r="I44" s="247">
        <f t="shared" si="10"/>
        <v>0</v>
      </c>
      <c r="J44" s="249">
        <f>riepilogo!G44</f>
        <v>0</v>
      </c>
      <c r="K44" s="247">
        <f t="shared" si="11"/>
        <v>0</v>
      </c>
      <c r="L44" s="249">
        <f>riepilogo!H44</f>
        <v>0</v>
      </c>
      <c r="M44" s="247">
        <f t="shared" si="12"/>
        <v>0</v>
      </c>
      <c r="N44" s="249">
        <f>riepilogo!I44</f>
        <v>0</v>
      </c>
      <c r="O44" s="260">
        <f t="shared" si="13"/>
        <v>0</v>
      </c>
      <c r="P44" s="107">
        <f t="shared" si="7"/>
        <v>0</v>
      </c>
      <c r="Q44" s="159">
        <f>$P$44</f>
        <v>0</v>
      </c>
      <c r="R44" s="159">
        <f>$D$44</f>
        <v>0</v>
      </c>
    </row>
    <row r="45" spans="1:18" s="14" customFormat="1" x14ac:dyDescent="0.25">
      <c r="A45" s="10" t="s">
        <v>40</v>
      </c>
      <c r="B45" s="13" t="s">
        <v>55</v>
      </c>
      <c r="C45" s="16"/>
      <c r="D45" s="115">
        <f>riepilogo!D45</f>
        <v>0</v>
      </c>
      <c r="E45" s="251">
        <f t="shared" si="8"/>
        <v>0</v>
      </c>
      <c r="F45" s="257">
        <f>riepilogo!E45</f>
        <v>0</v>
      </c>
      <c r="G45" s="129">
        <f t="shared" si="9"/>
        <v>0</v>
      </c>
      <c r="H45" s="115">
        <f>riepilogo!F45</f>
        <v>0</v>
      </c>
      <c r="I45" s="129">
        <f t="shared" si="10"/>
        <v>0</v>
      </c>
      <c r="J45" s="117">
        <f>riepilogo!G45</f>
        <v>0</v>
      </c>
      <c r="K45" s="129">
        <f t="shared" si="11"/>
        <v>0</v>
      </c>
      <c r="L45" s="117">
        <f>riepilogo!H45</f>
        <v>0</v>
      </c>
      <c r="M45" s="129">
        <f t="shared" si="12"/>
        <v>0</v>
      </c>
      <c r="N45" s="117">
        <f>riepilogo!I45</f>
        <v>0</v>
      </c>
      <c r="O45" s="258">
        <f t="shared" si="13"/>
        <v>0</v>
      </c>
      <c r="P45" s="107">
        <f t="shared" si="7"/>
        <v>0</v>
      </c>
      <c r="Q45" s="159">
        <f>$P$45</f>
        <v>0</v>
      </c>
      <c r="R45" s="159">
        <f>$D$45</f>
        <v>0</v>
      </c>
    </row>
    <row r="46" spans="1:18" s="14" customFormat="1" ht="15.75" customHeight="1" x14ac:dyDescent="0.25">
      <c r="A46" s="10" t="s">
        <v>42</v>
      </c>
      <c r="B46" s="15" t="s">
        <v>41</v>
      </c>
      <c r="C46" s="16"/>
      <c r="D46" s="115">
        <f>riepilogo!D46</f>
        <v>0</v>
      </c>
      <c r="E46" s="251">
        <f t="shared" si="8"/>
        <v>0</v>
      </c>
      <c r="F46" s="257">
        <f>riepilogo!E46</f>
        <v>0</v>
      </c>
      <c r="G46" s="129">
        <f t="shared" si="9"/>
        <v>0</v>
      </c>
      <c r="H46" s="115">
        <f>riepilogo!F46</f>
        <v>0</v>
      </c>
      <c r="I46" s="129">
        <f t="shared" si="10"/>
        <v>0</v>
      </c>
      <c r="J46" s="117">
        <f>riepilogo!G46</f>
        <v>0</v>
      </c>
      <c r="K46" s="129">
        <f t="shared" si="11"/>
        <v>0</v>
      </c>
      <c r="L46" s="117">
        <f>riepilogo!H46</f>
        <v>0</v>
      </c>
      <c r="M46" s="129">
        <f t="shared" si="12"/>
        <v>0</v>
      </c>
      <c r="N46" s="117">
        <f>riepilogo!I46</f>
        <v>0</v>
      </c>
      <c r="O46" s="258">
        <f t="shared" si="13"/>
        <v>0</v>
      </c>
      <c r="P46" s="107">
        <f t="shared" si="7"/>
        <v>0</v>
      </c>
      <c r="Q46" s="159">
        <f>$P$46</f>
        <v>0</v>
      </c>
      <c r="R46" s="159">
        <f>$D$46</f>
        <v>0</v>
      </c>
    </row>
    <row r="47" spans="1:18" s="14" customFormat="1" ht="42.75" x14ac:dyDescent="0.2">
      <c r="A47" s="10" t="s">
        <v>43</v>
      </c>
      <c r="B47" s="15" t="s">
        <v>110</v>
      </c>
      <c r="C47" s="16"/>
      <c r="D47" s="115">
        <f>riepilogo!D47</f>
        <v>0</v>
      </c>
      <c r="E47" s="251">
        <f t="shared" si="8"/>
        <v>0</v>
      </c>
      <c r="F47" s="257">
        <f>riepilogo!E47</f>
        <v>0</v>
      </c>
      <c r="G47" s="129">
        <f t="shared" si="9"/>
        <v>0</v>
      </c>
      <c r="H47" s="115">
        <f>riepilogo!F47</f>
        <v>0</v>
      </c>
      <c r="I47" s="129">
        <f t="shared" si="10"/>
        <v>0</v>
      </c>
      <c r="J47" s="116">
        <f>riepilogo!G47</f>
        <v>0</v>
      </c>
      <c r="K47" s="129">
        <f t="shared" si="11"/>
        <v>0</v>
      </c>
      <c r="L47" s="116">
        <f>riepilogo!H47</f>
        <v>0</v>
      </c>
      <c r="M47" s="129">
        <f t="shared" si="12"/>
        <v>0</v>
      </c>
      <c r="N47" s="116">
        <f>riepilogo!I47</f>
        <v>0</v>
      </c>
      <c r="O47" s="258">
        <f t="shared" si="13"/>
        <v>0</v>
      </c>
      <c r="P47" s="106">
        <f t="shared" si="7"/>
        <v>0</v>
      </c>
      <c r="Q47" s="160">
        <f>$P$47</f>
        <v>0</v>
      </c>
      <c r="R47" s="160">
        <f>$D$47</f>
        <v>0</v>
      </c>
    </row>
    <row r="48" spans="1:18" s="14" customFormat="1" ht="28.5" customHeight="1" x14ac:dyDescent="0.2">
      <c r="A48" s="10" t="s">
        <v>44</v>
      </c>
      <c r="B48" s="57" t="s">
        <v>109</v>
      </c>
      <c r="C48" s="16"/>
      <c r="D48" s="115">
        <f>riepilogo!D48</f>
        <v>0</v>
      </c>
      <c r="E48" s="251">
        <f t="shared" si="8"/>
        <v>0</v>
      </c>
      <c r="F48" s="257">
        <f>riepilogo!E48</f>
        <v>0</v>
      </c>
      <c r="G48" s="129">
        <f t="shared" si="9"/>
        <v>0</v>
      </c>
      <c r="H48" s="115">
        <f>riepilogo!F48</f>
        <v>0</v>
      </c>
      <c r="I48" s="129">
        <f t="shared" si="10"/>
        <v>0</v>
      </c>
      <c r="J48" s="116">
        <f>riepilogo!G48</f>
        <v>0</v>
      </c>
      <c r="K48" s="129">
        <f t="shared" si="11"/>
        <v>0</v>
      </c>
      <c r="L48" s="116">
        <f>riepilogo!H48</f>
        <v>0</v>
      </c>
      <c r="M48" s="129">
        <f t="shared" si="12"/>
        <v>0</v>
      </c>
      <c r="N48" s="116">
        <f>riepilogo!I48</f>
        <v>0</v>
      </c>
      <c r="O48" s="258">
        <f t="shared" si="13"/>
        <v>0</v>
      </c>
      <c r="P48" s="106">
        <f t="shared" si="7"/>
        <v>0</v>
      </c>
      <c r="Q48" s="160">
        <f>$P$48</f>
        <v>0</v>
      </c>
      <c r="R48" s="160">
        <f>$D$48</f>
        <v>0</v>
      </c>
    </row>
    <row r="49" spans="1:19" s="16" customFormat="1" x14ac:dyDescent="0.25">
      <c r="A49" s="16" t="s">
        <v>46</v>
      </c>
      <c r="B49" s="16" t="s">
        <v>45</v>
      </c>
      <c r="D49" s="115">
        <f>riepilogo!D49</f>
        <v>0</v>
      </c>
      <c r="E49" s="251">
        <f t="shared" si="8"/>
        <v>0</v>
      </c>
      <c r="F49" s="259">
        <f>riepilogo!E49</f>
        <v>0</v>
      </c>
      <c r="G49" s="247">
        <f t="shared" si="9"/>
        <v>0</v>
      </c>
      <c r="H49" s="248">
        <f>riepilogo!F49</f>
        <v>0</v>
      </c>
      <c r="I49" s="247">
        <f t="shared" si="10"/>
        <v>0</v>
      </c>
      <c r="J49" s="249">
        <f>riepilogo!G49</f>
        <v>0</v>
      </c>
      <c r="K49" s="247">
        <f t="shared" si="11"/>
        <v>0</v>
      </c>
      <c r="L49" s="249">
        <f>riepilogo!H49</f>
        <v>0</v>
      </c>
      <c r="M49" s="247">
        <f t="shared" si="12"/>
        <v>0</v>
      </c>
      <c r="N49" s="249">
        <f>riepilogo!I49</f>
        <v>0</v>
      </c>
      <c r="O49" s="260">
        <f t="shared" si="13"/>
        <v>0</v>
      </c>
      <c r="P49" s="107">
        <f t="shared" si="7"/>
        <v>0</v>
      </c>
      <c r="Q49" s="159">
        <f>$P$49</f>
        <v>0</v>
      </c>
      <c r="R49" s="159">
        <f>$D$49</f>
        <v>0</v>
      </c>
    </row>
    <row r="50" spans="1:19" s="14" customFormat="1" x14ac:dyDescent="0.25">
      <c r="A50" s="10" t="s">
        <v>47</v>
      </c>
      <c r="B50" s="13" t="s">
        <v>111</v>
      </c>
      <c r="C50" s="16"/>
      <c r="D50" s="115">
        <f>riepilogo!D50</f>
        <v>0</v>
      </c>
      <c r="E50" s="251">
        <f t="shared" si="8"/>
        <v>0</v>
      </c>
      <c r="F50" s="259">
        <f>riepilogo!E50</f>
        <v>0</v>
      </c>
      <c r="G50" s="247">
        <f t="shared" si="9"/>
        <v>0</v>
      </c>
      <c r="H50" s="248">
        <f>riepilogo!F50</f>
        <v>0</v>
      </c>
      <c r="I50" s="247">
        <f t="shared" si="10"/>
        <v>0</v>
      </c>
      <c r="J50" s="249">
        <f>riepilogo!G50</f>
        <v>0</v>
      </c>
      <c r="K50" s="247">
        <f t="shared" si="11"/>
        <v>0</v>
      </c>
      <c r="L50" s="249">
        <f>riepilogo!H50</f>
        <v>0</v>
      </c>
      <c r="M50" s="247">
        <f t="shared" si="12"/>
        <v>0</v>
      </c>
      <c r="N50" s="249">
        <f>riepilogo!I50</f>
        <v>0</v>
      </c>
      <c r="O50" s="260">
        <f t="shared" si="13"/>
        <v>0</v>
      </c>
      <c r="P50" s="107">
        <f t="shared" si="7"/>
        <v>0</v>
      </c>
      <c r="Q50" s="159">
        <f>$P$50</f>
        <v>0</v>
      </c>
      <c r="R50" s="159">
        <f>$D$50</f>
        <v>0</v>
      </c>
    </row>
    <row r="51" spans="1:19" s="14" customFormat="1" x14ac:dyDescent="0.25">
      <c r="A51" s="10" t="s">
        <v>64</v>
      </c>
      <c r="B51" s="114">
        <f>riepilogo!B51</f>
        <v>0</v>
      </c>
      <c r="C51" s="16"/>
      <c r="D51" s="115">
        <f>riepilogo!D51</f>
        <v>0</v>
      </c>
      <c r="E51" s="251">
        <f t="shared" si="8"/>
        <v>0</v>
      </c>
      <c r="F51" s="257">
        <f>riepilogo!E51</f>
        <v>0</v>
      </c>
      <c r="G51" s="129">
        <f t="shared" si="9"/>
        <v>0</v>
      </c>
      <c r="H51" s="115">
        <f>riepilogo!F51</f>
        <v>0</v>
      </c>
      <c r="I51" s="129">
        <f t="shared" si="10"/>
        <v>0</v>
      </c>
      <c r="J51" s="117">
        <f>riepilogo!G51</f>
        <v>0</v>
      </c>
      <c r="K51" s="129">
        <f t="shared" si="11"/>
        <v>0</v>
      </c>
      <c r="L51" s="117">
        <f>riepilogo!H51</f>
        <v>0</v>
      </c>
      <c r="M51" s="129">
        <f t="shared" si="12"/>
        <v>0</v>
      </c>
      <c r="N51" s="117">
        <f>riepilogo!I51</f>
        <v>0</v>
      </c>
      <c r="O51" s="258">
        <f t="shared" si="13"/>
        <v>0</v>
      </c>
      <c r="P51" s="107">
        <f t="shared" si="7"/>
        <v>0</v>
      </c>
      <c r="Q51" s="159">
        <f>$P$51</f>
        <v>0</v>
      </c>
      <c r="R51" s="159">
        <f>$D$51</f>
        <v>0</v>
      </c>
    </row>
    <row r="52" spans="1:19" s="14" customFormat="1" x14ac:dyDescent="0.25">
      <c r="A52" s="10" t="s">
        <v>65</v>
      </c>
      <c r="B52" s="114">
        <f>riepilogo!B52</f>
        <v>0</v>
      </c>
      <c r="C52" s="16"/>
      <c r="D52" s="115">
        <f>riepilogo!D52</f>
        <v>0</v>
      </c>
      <c r="E52" s="251">
        <f t="shared" si="8"/>
        <v>0</v>
      </c>
      <c r="F52" s="257">
        <f>riepilogo!E52</f>
        <v>0</v>
      </c>
      <c r="G52" s="129">
        <f t="shared" si="9"/>
        <v>0</v>
      </c>
      <c r="H52" s="115">
        <f>riepilogo!F52</f>
        <v>0</v>
      </c>
      <c r="I52" s="129">
        <f t="shared" si="10"/>
        <v>0</v>
      </c>
      <c r="J52" s="117">
        <f>riepilogo!G52</f>
        <v>0</v>
      </c>
      <c r="K52" s="129">
        <f t="shared" si="11"/>
        <v>0</v>
      </c>
      <c r="L52" s="117">
        <f>riepilogo!H52</f>
        <v>0</v>
      </c>
      <c r="M52" s="129">
        <f t="shared" si="12"/>
        <v>0</v>
      </c>
      <c r="N52" s="117">
        <f>riepilogo!I52</f>
        <v>0</v>
      </c>
      <c r="O52" s="258">
        <f t="shared" si="13"/>
        <v>0</v>
      </c>
      <c r="P52" s="107">
        <f t="shared" si="7"/>
        <v>0</v>
      </c>
      <c r="Q52" s="159">
        <f>$P$52</f>
        <v>0</v>
      </c>
      <c r="R52" s="159">
        <f>$D$52</f>
        <v>0</v>
      </c>
    </row>
    <row r="53" spans="1:19" s="14" customFormat="1" ht="15.75" thickBot="1" x14ac:dyDescent="0.3">
      <c r="A53" s="10" t="s">
        <v>66</v>
      </c>
      <c r="B53" s="114">
        <f>riepilogo!B53</f>
        <v>0</v>
      </c>
      <c r="C53" s="16"/>
      <c r="D53" s="115">
        <f>riepilogo!D53</f>
        <v>0</v>
      </c>
      <c r="E53" s="251">
        <f t="shared" si="8"/>
        <v>0</v>
      </c>
      <c r="F53" s="261">
        <f>riepilogo!E53</f>
        <v>0</v>
      </c>
      <c r="G53" s="262">
        <f t="shared" si="9"/>
        <v>0</v>
      </c>
      <c r="H53" s="263">
        <f>riepilogo!F53</f>
        <v>0</v>
      </c>
      <c r="I53" s="262">
        <f t="shared" si="10"/>
        <v>0</v>
      </c>
      <c r="J53" s="264">
        <f>riepilogo!G53</f>
        <v>0</v>
      </c>
      <c r="K53" s="262">
        <f t="shared" si="11"/>
        <v>0</v>
      </c>
      <c r="L53" s="264">
        <f>riepilogo!H53</f>
        <v>0</v>
      </c>
      <c r="M53" s="262">
        <f t="shared" si="12"/>
        <v>0</v>
      </c>
      <c r="N53" s="264">
        <f>riepilogo!I53</f>
        <v>0</v>
      </c>
      <c r="O53" s="265">
        <f t="shared" si="13"/>
        <v>0</v>
      </c>
      <c r="P53" s="107">
        <f t="shared" si="7"/>
        <v>0</v>
      </c>
      <c r="Q53" s="159">
        <f>$P$53</f>
        <v>0</v>
      </c>
      <c r="R53" s="159">
        <f>$D$53</f>
        <v>0</v>
      </c>
    </row>
    <row r="54" spans="1:19" s="14" customFormat="1" ht="9" customHeight="1" x14ac:dyDescent="0.25">
      <c r="A54" s="10"/>
      <c r="B54" s="58"/>
      <c r="C54" s="16"/>
      <c r="D54" s="66"/>
      <c r="E54" s="154"/>
      <c r="F54" s="65"/>
      <c r="G54" s="253"/>
      <c r="H54" s="66"/>
      <c r="I54" s="253"/>
      <c r="J54" s="67"/>
      <c r="K54" s="253"/>
      <c r="L54" s="67"/>
      <c r="M54" s="253"/>
      <c r="N54" s="67"/>
      <c r="O54" s="155"/>
      <c r="P54" s="70"/>
      <c r="Q54" s="159"/>
      <c r="R54" s="159"/>
    </row>
    <row r="55" spans="1:19" s="14" customFormat="1" ht="30" customHeight="1" x14ac:dyDescent="0.2">
      <c r="A55" s="1" t="s">
        <v>16</v>
      </c>
      <c r="B55" s="61" t="s">
        <v>315</v>
      </c>
      <c r="C55" s="55"/>
      <c r="D55" s="106">
        <f>riepilogo!D55</f>
        <v>0</v>
      </c>
      <c r="E55" s="129">
        <f>IFERROR(D55/P55,0)</f>
        <v>0</v>
      </c>
      <c r="F55" s="106">
        <f>riepilogo!E55</f>
        <v>0</v>
      </c>
      <c r="G55" s="129">
        <f>IFERROR(F55/P55,0)</f>
        <v>0</v>
      </c>
      <c r="H55" s="106">
        <f>riepilogo!F55</f>
        <v>0</v>
      </c>
      <c r="I55" s="129">
        <f>IFERROR(H55/P55,0)</f>
        <v>0</v>
      </c>
      <c r="J55" s="106">
        <f>riepilogo!G55</f>
        <v>0</v>
      </c>
      <c r="K55" s="129">
        <f>IFERROR(J55/P55,0)</f>
        <v>0</v>
      </c>
      <c r="L55" s="106">
        <f>riepilogo!H55</f>
        <v>0</v>
      </c>
      <c r="M55" s="129">
        <f>IFERROR(L55/P55,0)</f>
        <v>0</v>
      </c>
      <c r="N55" s="106">
        <f>riepilogo!I55</f>
        <v>0</v>
      </c>
      <c r="O55" s="129">
        <f>IFERROR(N55/P55,0)</f>
        <v>0</v>
      </c>
      <c r="P55" s="106">
        <f>D55+F55+H55+J55+L55+N55</f>
        <v>0</v>
      </c>
      <c r="Q55" s="160">
        <f>SUM(Q30:Q53)</f>
        <v>0</v>
      </c>
      <c r="R55" s="160">
        <f>SUM(R30:R53)</f>
        <v>0</v>
      </c>
    </row>
    <row r="56" spans="1:19" s="14" customFormat="1" ht="9" customHeight="1" x14ac:dyDescent="0.2">
      <c r="A56" s="11"/>
      <c r="B56" s="10"/>
      <c r="C56" s="55"/>
      <c r="D56" s="64"/>
      <c r="E56" s="154"/>
      <c r="F56" s="64"/>
      <c r="G56" s="154"/>
      <c r="H56" s="64"/>
      <c r="I56" s="154"/>
      <c r="J56" s="64"/>
      <c r="K56" s="154"/>
      <c r="L56" s="64"/>
      <c r="M56" s="154"/>
      <c r="N56" s="64"/>
      <c r="O56" s="155"/>
      <c r="P56" s="64"/>
      <c r="Q56" s="159"/>
      <c r="R56" s="159"/>
    </row>
    <row r="57" spans="1:19" s="14" customFormat="1" ht="9" customHeight="1" x14ac:dyDescent="0.2">
      <c r="A57" s="10"/>
      <c r="B57" s="12"/>
      <c r="C57" s="16"/>
      <c r="D57" s="66"/>
      <c r="E57" s="154"/>
      <c r="F57" s="65"/>
      <c r="G57" s="154"/>
      <c r="H57" s="66"/>
      <c r="I57" s="154"/>
      <c r="J57" s="67"/>
      <c r="K57" s="154"/>
      <c r="L57" s="67"/>
      <c r="M57" s="154"/>
      <c r="N57" s="67"/>
      <c r="O57" s="155"/>
      <c r="P57" s="67"/>
      <c r="Q57" s="159"/>
      <c r="R57" s="159"/>
    </row>
    <row r="58" spans="1:19" s="14" customFormat="1" x14ac:dyDescent="0.25">
      <c r="A58" s="8" t="s">
        <v>48</v>
      </c>
      <c r="B58" s="8"/>
      <c r="C58" s="62"/>
      <c r="D58" s="106">
        <f>riepilogo!D58</f>
        <v>0</v>
      </c>
      <c r="E58" s="129">
        <f>IFERROR(D58/P58,0)</f>
        <v>0</v>
      </c>
      <c r="F58" s="106">
        <f>riepilogo!E58</f>
        <v>0</v>
      </c>
      <c r="G58" s="129">
        <f>IFERROR(F58/P58,0)</f>
        <v>0</v>
      </c>
      <c r="H58" s="106">
        <f>riepilogo!F58</f>
        <v>0</v>
      </c>
      <c r="I58" s="129">
        <f>IFERROR(H58/P58,0)</f>
        <v>0</v>
      </c>
      <c r="J58" s="106">
        <f>riepilogo!G58</f>
        <v>0</v>
      </c>
      <c r="K58" s="129">
        <f>IFERROR(J58/P58,0)</f>
        <v>0</v>
      </c>
      <c r="L58" s="106">
        <f>riepilogo!H58</f>
        <v>0</v>
      </c>
      <c r="M58" s="129">
        <f>IFERROR(L58/P58,0)</f>
        <v>0</v>
      </c>
      <c r="N58" s="106">
        <f>riepilogo!I58</f>
        <v>0</v>
      </c>
      <c r="O58" s="129">
        <f>IFERROR(N58/P58,0)</f>
        <v>0</v>
      </c>
      <c r="P58" s="106">
        <f>D58+F58+H58+J58+L58+N58</f>
        <v>0</v>
      </c>
      <c r="Q58" s="159">
        <f>Q26+Q55</f>
        <v>0</v>
      </c>
      <c r="R58" s="159">
        <f>R26+R55</f>
        <v>0</v>
      </c>
      <c r="S58" s="14" t="s">
        <v>257</v>
      </c>
    </row>
    <row r="59" spans="1:19" s="14" customFormat="1" ht="14.25" x14ac:dyDescent="0.2">
      <c r="A59" s="10"/>
      <c r="B59" s="10"/>
      <c r="C59" s="16"/>
      <c r="D59" s="17"/>
      <c r="E59" s="17"/>
      <c r="F59" s="16"/>
      <c r="G59" s="16"/>
      <c r="H59" s="17"/>
      <c r="I59" s="17"/>
      <c r="Q59" s="159">
        <f>'coordinatrici FA'!Y30+'pedagogiste FA'!Y35+'personale amministrativo FA'!Y35+'altro personale FA'!Y22</f>
        <v>0</v>
      </c>
      <c r="R59" s="159">
        <f>'coordinatrici FA'!Z30+'pedagogiste FA'!Z35+'personale amministrativo FA'!Z35+'altro personale FA'!Z22</f>
        <v>0</v>
      </c>
      <c r="S59" s="14" t="s">
        <v>256</v>
      </c>
    </row>
    <row r="60" spans="1:19" s="14" customFormat="1" ht="14.25" x14ac:dyDescent="0.2">
      <c r="A60" s="10"/>
      <c r="B60" s="10"/>
      <c r="C60" s="16"/>
      <c r="D60" s="17"/>
      <c r="E60" s="17"/>
      <c r="F60" s="16"/>
      <c r="G60" s="16"/>
      <c r="H60" s="17"/>
      <c r="I60" s="17"/>
      <c r="Q60" s="159">
        <f>Q58+Q59</f>
        <v>0</v>
      </c>
      <c r="R60" s="159">
        <f>R58+R59</f>
        <v>0</v>
      </c>
      <c r="S60" s="14" t="s">
        <v>258</v>
      </c>
    </row>
    <row r="61" spans="1:19" s="14" customFormat="1" ht="14.25" x14ac:dyDescent="0.2">
      <c r="A61" s="10"/>
      <c r="B61" s="10"/>
      <c r="C61" s="16"/>
      <c r="D61" s="17"/>
      <c r="E61" s="17"/>
      <c r="F61" s="16"/>
      <c r="G61" s="16"/>
      <c r="H61" s="17"/>
      <c r="I61" s="17"/>
    </row>
    <row r="62" spans="1:19" s="14" customFormat="1" ht="14.25" x14ac:dyDescent="0.2">
      <c r="A62" s="10"/>
      <c r="B62" s="10"/>
      <c r="C62" s="161" t="s">
        <v>259</v>
      </c>
      <c r="D62" s="165">
        <f>'dati utenti e ore'!L11</f>
        <v>0</v>
      </c>
      <c r="E62" s="170">
        <f>IFERROR(D62/P62,0)</f>
        <v>0</v>
      </c>
      <c r="F62" s="161">
        <f>'dati utenti e ore'!I21</f>
        <v>0</v>
      </c>
      <c r="G62" s="170">
        <f>IFERROR(F62/P62,0)</f>
        <v>0</v>
      </c>
      <c r="H62" s="165">
        <f>'dati utenti e ore'!J21+'dati utenti e ore'!K21</f>
        <v>0</v>
      </c>
      <c r="I62" s="170">
        <f>IFERROR(H62/P62,0)</f>
        <v>0</v>
      </c>
      <c r="J62" s="163"/>
      <c r="K62" s="163"/>
      <c r="L62" s="163"/>
      <c r="M62" s="163"/>
      <c r="N62" s="163"/>
      <c r="O62" s="163"/>
      <c r="P62" s="166">
        <f>D62+F62+H62</f>
        <v>0</v>
      </c>
      <c r="R62" s="209"/>
    </row>
    <row r="63" spans="1:19" s="14" customFormat="1" ht="14.25" x14ac:dyDescent="0.2">
      <c r="A63" s="10"/>
      <c r="B63" s="10"/>
      <c r="C63" s="161" t="s">
        <v>260</v>
      </c>
      <c r="D63" s="167">
        <f>'dati utenti e ore'!F11</f>
        <v>0</v>
      </c>
      <c r="E63" s="170">
        <f>IFERROR(D63/P63,0)</f>
        <v>0</v>
      </c>
      <c r="F63" s="168">
        <f>'dati utenti e ore'!C21</f>
        <v>0</v>
      </c>
      <c r="G63" s="170">
        <f>IFERROR(F63/P63,0)</f>
        <v>0</v>
      </c>
      <c r="H63" s="167">
        <f>'dati utenti e ore'!$D$21+'dati utenti e ore'!E21</f>
        <v>0</v>
      </c>
      <c r="I63" s="170">
        <f>IFERROR(H63/P63,0)</f>
        <v>0</v>
      </c>
      <c r="J63" s="163"/>
      <c r="K63" s="163"/>
      <c r="L63" s="163"/>
      <c r="M63" s="163"/>
      <c r="N63" s="163"/>
      <c r="O63" s="163"/>
      <c r="P63" s="169">
        <f>D63+F63+H63</f>
        <v>0</v>
      </c>
      <c r="R63" s="209"/>
    </row>
    <row r="64" spans="1:19" s="14" customFormat="1" ht="14.25" x14ac:dyDescent="0.2">
      <c r="A64" s="10"/>
      <c r="B64" s="10"/>
      <c r="C64" s="161"/>
      <c r="D64" s="162"/>
      <c r="E64" s="162"/>
      <c r="F64" s="161"/>
      <c r="G64" s="161"/>
      <c r="H64" s="164" t="s">
        <v>261</v>
      </c>
      <c r="I64" s="162"/>
      <c r="J64" s="163"/>
      <c r="K64" s="163"/>
      <c r="L64" s="163"/>
      <c r="M64" s="163"/>
      <c r="N64" s="163"/>
      <c r="O64" s="163"/>
      <c r="P64" s="163"/>
      <c r="R64" s="209"/>
    </row>
    <row r="65" spans="1:18" s="14" customFormat="1" ht="14.25" x14ac:dyDescent="0.2">
      <c r="A65" s="10"/>
      <c r="B65" s="10"/>
      <c r="C65" s="89"/>
      <c r="D65" s="9"/>
      <c r="E65" s="9"/>
      <c r="F65" s="9"/>
      <c r="G65" s="9"/>
      <c r="H65" s="17"/>
      <c r="I65" s="17"/>
      <c r="Q65" s="92"/>
      <c r="R65" s="92"/>
    </row>
    <row r="66" spans="1:18" s="14" customFormat="1" ht="30" customHeight="1" x14ac:dyDescent="0.2">
      <c r="A66" s="237" t="s">
        <v>219</v>
      </c>
      <c r="B66" s="237"/>
      <c r="C66" s="90"/>
      <c r="D66" s="17"/>
      <c r="E66" s="17"/>
      <c r="H66" s="17"/>
      <c r="I66" s="17"/>
      <c r="R66" s="209"/>
    </row>
    <row r="67" spans="1:18" s="14" customFormat="1" ht="14.25" x14ac:dyDescent="0.2">
      <c r="A67" s="228"/>
      <c r="B67" s="228"/>
      <c r="D67" s="172"/>
    </row>
    <row r="68" spans="1:18" s="14" customFormat="1" x14ac:dyDescent="0.25">
      <c r="A68" s="233" t="s">
        <v>143</v>
      </c>
      <c r="B68" s="233"/>
      <c r="C68" s="91">
        <f>C69</f>
        <v>0</v>
      </c>
      <c r="D68" s="91"/>
    </row>
    <row r="69" spans="1:18" s="14" customFormat="1" ht="30" customHeight="1" x14ac:dyDescent="0.2">
      <c r="A69" s="227" t="s">
        <v>146</v>
      </c>
      <c r="B69" s="227"/>
      <c r="C69" s="109">
        <f>riepilogo!$C$65</f>
        <v>0</v>
      </c>
      <c r="D69" s="16"/>
    </row>
    <row r="70" spans="1:18" s="14" customFormat="1" x14ac:dyDescent="0.25">
      <c r="A70" s="231" t="s">
        <v>144</v>
      </c>
      <c r="B70" s="231"/>
      <c r="C70" s="41">
        <f>C71+C72+C73</f>
        <v>0</v>
      </c>
      <c r="D70" s="91"/>
    </row>
    <row r="71" spans="1:18" s="14" customFormat="1" ht="30" customHeight="1" x14ac:dyDescent="0.2">
      <c r="A71" s="227" t="s">
        <v>215</v>
      </c>
      <c r="B71" s="227"/>
      <c r="C71" s="109">
        <f>riepilogo!$C$67</f>
        <v>0</v>
      </c>
      <c r="D71" s="16"/>
    </row>
    <row r="72" spans="1:18" s="14" customFormat="1" ht="30" customHeight="1" x14ac:dyDescent="0.2">
      <c r="A72" s="232" t="s">
        <v>304</v>
      </c>
      <c r="B72" s="232"/>
      <c r="C72" s="109">
        <f>riepilogo!$C$68</f>
        <v>0</v>
      </c>
      <c r="D72" s="16"/>
    </row>
    <row r="73" spans="1:18" s="14" customFormat="1" ht="30" customHeight="1" x14ac:dyDescent="0.2">
      <c r="A73" s="232" t="s">
        <v>305</v>
      </c>
      <c r="B73" s="232"/>
      <c r="C73" s="109">
        <f>riepilogo!$C$69</f>
        <v>0</v>
      </c>
      <c r="D73" s="16"/>
    </row>
    <row r="74" spans="1:18" s="14" customFormat="1" x14ac:dyDescent="0.25">
      <c r="A74" s="240" t="s">
        <v>145</v>
      </c>
      <c r="B74" s="240"/>
      <c r="C74" s="91">
        <f>C68+C70</f>
        <v>0</v>
      </c>
      <c r="D74" s="91"/>
    </row>
    <row r="75" spans="1:18" s="14" customFormat="1" ht="14.25" x14ac:dyDescent="0.2">
      <c r="D75" s="19"/>
    </row>
    <row r="76" spans="1:18" s="14" customFormat="1" x14ac:dyDescent="0.25">
      <c r="C76" s="91"/>
    </row>
    <row r="77" spans="1:18" s="14" customFormat="1" ht="30" customHeight="1" x14ac:dyDescent="0.25">
      <c r="A77" s="229" t="s">
        <v>218</v>
      </c>
      <c r="B77" s="230"/>
      <c r="C77" s="97">
        <f>IFERROR(($D$58-entrate!$G$12-entrate!$G$20-entrate!$D$36)/C74,0)</f>
        <v>0</v>
      </c>
      <c r="D77" s="181">
        <f>C77*C74</f>
        <v>0</v>
      </c>
      <c r="E77" s="182"/>
      <c r="F77" s="183"/>
      <c r="G77" s="92"/>
    </row>
    <row r="78" spans="1:18" s="14" customFormat="1" x14ac:dyDescent="0.25">
      <c r="C78" s="91"/>
      <c r="D78" s="181">
        <f>'entrate FA'!G12+entrate!G20+entrate!D36</f>
        <v>0</v>
      </c>
      <c r="E78" s="184" t="s">
        <v>309</v>
      </c>
      <c r="F78" s="183"/>
      <c r="G78" s="92"/>
    </row>
    <row r="79" spans="1:18" s="14" customFormat="1" x14ac:dyDescent="0.25">
      <c r="C79" s="91"/>
      <c r="D79" s="181">
        <f>SUM(D77:D78)</f>
        <v>0</v>
      </c>
      <c r="E79" s="184" t="s">
        <v>258</v>
      </c>
      <c r="F79" s="184"/>
      <c r="G79" s="92"/>
    </row>
    <row r="80" spans="1:18" s="14" customFormat="1" x14ac:dyDescent="0.25">
      <c r="C80" s="91"/>
      <c r="F80" s="92"/>
      <c r="G80" s="92"/>
    </row>
    <row r="81" spans="1:9" s="14" customFormat="1" x14ac:dyDescent="0.25">
      <c r="C81" s="91"/>
      <c r="F81" s="92"/>
      <c r="G81" s="92"/>
    </row>
    <row r="82" spans="1:9" s="14" customFormat="1" x14ac:dyDescent="0.25">
      <c r="C82" s="91"/>
    </row>
    <row r="83" spans="1:9" s="14" customFormat="1" x14ac:dyDescent="0.25">
      <c r="A83" s="233" t="s">
        <v>262</v>
      </c>
      <c r="B83" s="233"/>
      <c r="C83" s="91">
        <f>C84</f>
        <v>0</v>
      </c>
      <c r="D83" s="91"/>
      <c r="F83" s="92"/>
      <c r="G83" s="92"/>
    </row>
    <row r="84" spans="1:9" ht="30" customHeight="1" x14ac:dyDescent="0.25">
      <c r="A84" s="227" t="s">
        <v>146</v>
      </c>
      <c r="B84" s="227"/>
      <c r="C84" s="174">
        <f>'ore non ammesse'!$D$43</f>
        <v>0</v>
      </c>
      <c r="D84" s="16"/>
      <c r="F84" s="92"/>
      <c r="G84" s="92"/>
    </row>
    <row r="85" spans="1:9" x14ac:dyDescent="0.25">
      <c r="A85" s="231" t="s">
        <v>144</v>
      </c>
      <c r="B85" s="231"/>
      <c r="C85" s="41">
        <f>C86+C87+C88</f>
        <v>0</v>
      </c>
      <c r="D85" s="91"/>
    </row>
    <row r="86" spans="1:9" ht="30" customHeight="1" x14ac:dyDescent="0.25">
      <c r="A86" s="227" t="s">
        <v>215</v>
      </c>
      <c r="B86" s="227"/>
      <c r="C86" s="174">
        <f>riepilogo!$C$67</f>
        <v>0</v>
      </c>
      <c r="D86" s="16"/>
    </row>
    <row r="87" spans="1:9" ht="30" customHeight="1" x14ac:dyDescent="0.25">
      <c r="A87" s="232" t="s">
        <v>304</v>
      </c>
      <c r="B87" s="232"/>
      <c r="C87" s="174">
        <f>riepilogo!$C$68</f>
        <v>0</v>
      </c>
      <c r="D87" s="16"/>
      <c r="I87" s="210"/>
    </row>
    <row r="88" spans="1:9" ht="30" customHeight="1" x14ac:dyDescent="0.25">
      <c r="A88" s="232" t="s">
        <v>305</v>
      </c>
      <c r="B88" s="232"/>
      <c r="C88" s="174">
        <f>riepilogo!$C$69</f>
        <v>0</v>
      </c>
      <c r="D88" s="16"/>
    </row>
    <row r="89" spans="1:9" x14ac:dyDescent="0.25">
      <c r="A89" s="240" t="s">
        <v>145</v>
      </c>
      <c r="B89" s="240"/>
      <c r="C89" s="91">
        <f>C83+C85</f>
        <v>0</v>
      </c>
      <c r="D89" s="91"/>
    </row>
    <row r="90" spans="1:9" x14ac:dyDescent="0.25">
      <c r="C90" s="14"/>
      <c r="D90" s="19"/>
    </row>
    <row r="91" spans="1:9" x14ac:dyDescent="0.25">
      <c r="C91" s="91"/>
      <c r="D91" s="14"/>
    </row>
    <row r="92" spans="1:9" x14ac:dyDescent="0.25">
      <c r="A92" s="176" t="s">
        <v>293</v>
      </c>
      <c r="B92" s="177"/>
      <c r="C92" s="173"/>
      <c r="D92" s="163"/>
      <c r="F92" s="180" t="s">
        <v>263</v>
      </c>
    </row>
    <row r="93" spans="1:9" ht="30" customHeight="1" x14ac:dyDescent="0.25">
      <c r="A93" s="242" t="s">
        <v>218</v>
      </c>
      <c r="B93" s="243"/>
      <c r="C93" s="175">
        <f>IFERROR(($R$58-entrate!$G$12-entrate!$G$20-entrate!$D$36)/C74,0)</f>
        <v>0</v>
      </c>
      <c r="D93" s="159">
        <f>C93*C74</f>
        <v>0</v>
      </c>
      <c r="E93" s="185"/>
      <c r="F93" s="175">
        <f>IF(C93&lt;=10.2,ROUND(C93,2),10.2)</f>
        <v>0</v>
      </c>
      <c r="I93" t="s">
        <v>310</v>
      </c>
    </row>
    <row r="94" spans="1:9" x14ac:dyDescent="0.25">
      <c r="D94" s="159">
        <f>'entrate FA'!G12+entrate!G20+entrate!D36</f>
        <v>0</v>
      </c>
      <c r="E94" s="220" t="s">
        <v>309</v>
      </c>
    </row>
    <row r="95" spans="1:9" x14ac:dyDescent="0.25">
      <c r="D95" s="159">
        <f>R59</f>
        <v>0</v>
      </c>
      <c r="E95" s="184" t="s">
        <v>256</v>
      </c>
      <c r="G95" s="144"/>
    </row>
    <row r="96" spans="1:9" x14ac:dyDescent="0.25">
      <c r="D96" s="159">
        <f>SUM(D93:D95)</f>
        <v>0</v>
      </c>
      <c r="E96" s="184" t="s">
        <v>258</v>
      </c>
    </row>
    <row r="99" spans="1:6" x14ac:dyDescent="0.25">
      <c r="A99" s="79"/>
      <c r="B99" s="178" t="s">
        <v>264</v>
      </c>
      <c r="C99" s="163"/>
      <c r="D99" s="159">
        <f>($C$84*$F$93)-'entrate FA'!$D$28-'ore non ammesse'!$F$39</f>
        <v>0</v>
      </c>
      <c r="F99" s="143"/>
    </row>
    <row r="100" spans="1:6" x14ac:dyDescent="0.25">
      <c r="A100" s="79"/>
      <c r="B100" s="163" t="s">
        <v>265</v>
      </c>
      <c r="C100" s="163"/>
      <c r="D100" s="159" t="e">
        <f>_xlfn.XLOOKUP(A5,LK_Cooperative!A2:A7,LK_Cooperative!C2:C7)</f>
        <v>#N/A</v>
      </c>
    </row>
    <row r="101" spans="1:6" x14ac:dyDescent="0.25">
      <c r="A101" s="79"/>
      <c r="B101" s="179" t="s">
        <v>266</v>
      </c>
      <c r="C101" s="163"/>
      <c r="D101" s="159" t="e">
        <f>$D$99-$D$100</f>
        <v>#N/A</v>
      </c>
    </row>
    <row r="102" spans="1:6" x14ac:dyDescent="0.25">
      <c r="A102" s="79"/>
      <c r="B102" s="163"/>
      <c r="C102" s="163"/>
      <c r="D102" s="159"/>
    </row>
    <row r="103" spans="1:6" x14ac:dyDescent="0.25">
      <c r="A103" s="79"/>
      <c r="B103" s="163" t="s">
        <v>267</v>
      </c>
      <c r="C103" s="163"/>
      <c r="D103" s="159" t="e">
        <f>_xlfn.XLOOKUP(A5,LK_Cooperative!A2:A7,LK_Cooperative!B2:B7)</f>
        <v>#N/A</v>
      </c>
    </row>
    <row r="104" spans="1:6" x14ac:dyDescent="0.25">
      <c r="A104" s="79"/>
      <c r="B104" s="179" t="s">
        <v>268</v>
      </c>
      <c r="C104" s="163"/>
      <c r="D104" s="159" t="e">
        <f>$D$103-$D$99</f>
        <v>#N/A</v>
      </c>
    </row>
    <row r="105" spans="1:6" x14ac:dyDescent="0.25">
      <c r="A105" s="79"/>
      <c r="B105" s="163"/>
      <c r="C105" s="163"/>
      <c r="D105" s="159"/>
    </row>
    <row r="106" spans="1:6" x14ac:dyDescent="0.25">
      <c r="A106" s="79"/>
      <c r="B106" s="163" t="s">
        <v>287</v>
      </c>
      <c r="C106" s="163"/>
      <c r="D106" s="159">
        <f>$D$99</f>
        <v>0</v>
      </c>
    </row>
    <row r="107" spans="1:6" x14ac:dyDescent="0.25">
      <c r="A107" s="79"/>
      <c r="B107" s="163" t="s">
        <v>269</v>
      </c>
      <c r="C107" s="163"/>
      <c r="D107" s="159">
        <f>'entrate FA'!$D$28</f>
        <v>0</v>
      </c>
    </row>
    <row r="108" spans="1:6" x14ac:dyDescent="0.25">
      <c r="A108" s="79"/>
      <c r="B108" s="163" t="s">
        <v>270</v>
      </c>
      <c r="C108" s="163"/>
      <c r="D108" s="159">
        <f>'ore non ammesse'!$F$39</f>
        <v>0</v>
      </c>
      <c r="F108" s="143"/>
    </row>
    <row r="109" spans="1:6" x14ac:dyDescent="0.25">
      <c r="A109" s="79"/>
      <c r="B109" s="163" t="s">
        <v>309</v>
      </c>
      <c r="C109" s="163"/>
      <c r="D109" s="159">
        <f>'entrate FA'!G12+entrate!G20+entrate!D36</f>
        <v>0</v>
      </c>
    </row>
    <row r="110" spans="1:6" x14ac:dyDescent="0.25">
      <c r="A110" s="79"/>
      <c r="B110" s="163" t="s">
        <v>288</v>
      </c>
      <c r="C110" s="163"/>
      <c r="D110" s="159">
        <f>($C$86+$C$87+$C$88)*$C$93</f>
        <v>0</v>
      </c>
    </row>
    <row r="111" spans="1:6" x14ac:dyDescent="0.25">
      <c r="A111" s="79"/>
      <c r="B111" s="163" t="s">
        <v>289</v>
      </c>
      <c r="C111" s="163"/>
      <c r="D111" s="159">
        <f>'ore non ammesse'!$D$39</f>
        <v>0</v>
      </c>
    </row>
    <row r="112" spans="1:6" x14ac:dyDescent="0.25">
      <c r="A112" s="79"/>
      <c r="B112" s="163" t="s">
        <v>272</v>
      </c>
      <c r="C112" s="163"/>
      <c r="D112" s="159">
        <f>R59</f>
        <v>0</v>
      </c>
      <c r="F112" s="144"/>
    </row>
    <row r="113" spans="1:4" x14ac:dyDescent="0.25">
      <c r="A113" s="79"/>
      <c r="B113" s="163" t="s">
        <v>273</v>
      </c>
      <c r="C113" s="163"/>
      <c r="D113" s="159">
        <f>IF($F$93&gt;$C$93,($C$93-$F$93)*$C$84,($F$93-$C$93)*$C$84)</f>
        <v>0</v>
      </c>
    </row>
    <row r="114" spans="1:4" x14ac:dyDescent="0.25">
      <c r="A114" s="14"/>
      <c r="B114" s="163" t="s">
        <v>258</v>
      </c>
      <c r="C114" s="163"/>
      <c r="D114" s="159">
        <f>SUM($D$106:$D$113)</f>
        <v>0</v>
      </c>
    </row>
    <row r="117" spans="1:4" x14ac:dyDescent="0.25">
      <c r="B117" s="163" t="s">
        <v>274</v>
      </c>
      <c r="C117" s="159">
        <f>IFERROR($D$11/$C$74,0)</f>
        <v>0</v>
      </c>
    </row>
    <row r="118" spans="1:4" x14ac:dyDescent="0.25">
      <c r="B118" s="163" t="s">
        <v>275</v>
      </c>
      <c r="C118" s="159">
        <f>IFERROR($D$49/$D$63,0)</f>
        <v>0</v>
      </c>
    </row>
  </sheetData>
  <mergeCells count="23">
    <mergeCell ref="A93:B93"/>
    <mergeCell ref="A87:B87"/>
    <mergeCell ref="A88:B88"/>
    <mergeCell ref="A89:B89"/>
    <mergeCell ref="A83:B83"/>
    <mergeCell ref="A84:B84"/>
    <mergeCell ref="A85:B85"/>
    <mergeCell ref="A86:B86"/>
    <mergeCell ref="A77:B77"/>
    <mergeCell ref="A74:B74"/>
    <mergeCell ref="A73:B73"/>
    <mergeCell ref="A1:B1"/>
    <mergeCell ref="D1:F1"/>
    <mergeCell ref="A5:B5"/>
    <mergeCell ref="A66:B66"/>
    <mergeCell ref="A67:B67"/>
    <mergeCell ref="A68:B68"/>
    <mergeCell ref="A69:B69"/>
    <mergeCell ref="A70:B70"/>
    <mergeCell ref="A71:B71"/>
    <mergeCell ref="A72:B72"/>
    <mergeCell ref="A2:B2"/>
    <mergeCell ref="F29:O29"/>
  </mergeCells>
  <dataValidations disablePrompts="1" count="3">
    <dataValidation allowBlank="1" showInputMessage="1" showErrorMessage="1" errorTitle="Fehler" error="Nur numerische Werte zulässig" sqref="J1 H1" xr:uid="{3186372B-6EEB-48FE-8C6D-800BAF38E2CC}"/>
    <dataValidation type="whole" allowBlank="1" showInputMessage="1" showErrorMessage="1" errorTitle="Fehler" error="Nur numerische Werte größer oder gleich 0 zulässig" sqref="J2" xr:uid="{1DCD8428-4D34-4EFA-A54E-4D0A3B2C36CE}">
      <formula1>0</formula1>
      <formula2>10</formula2>
    </dataValidation>
    <dataValidation type="decimal" allowBlank="1" showInputMessage="1" showErrorMessage="1" errorTitle="Fehler" error="Nur numerische Werte zulässig" sqref="J2" xr:uid="{15A0F624-1E03-49EE-BA9C-CE424FA625F8}">
      <formula1>0</formula1>
      <formula2>1000000</formula2>
    </dataValidation>
  </dataValidations>
  <pageMargins left="0.70866141732283472" right="0.70866141732283472" top="0.78740157480314965" bottom="0.78740157480314965" header="0.31496062992125984" footer="0.31496062992125984"/>
  <pageSetup paperSize="8" scale="51" fitToHeight="0" orientation="landscape" r:id="rId1"/>
  <rowBreaks count="1" manualBreakCount="1">
    <brk id="64" max="16383" man="1"/>
  </rowBreaks>
  <customProperties>
    <customPr name="EpmWorksheetKeyString_GUI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ErrorMessage="1" xr:uid="{4AE90D5F-233E-4144-8322-DE2EB576EDD8}">
          <x14:formula1>
            <xm:f>LK_Cooperative!$A$2:$A$7</xm:f>
          </x14:formula1>
          <xm:sqref>A5:B5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C0558-99A6-4BE9-8497-6F442E18E12B}">
  <sheetPr>
    <pageSetUpPr fitToPage="1"/>
  </sheetPr>
  <dimension ref="A1:AC44"/>
  <sheetViews>
    <sheetView zoomScaleNormal="100" workbookViewId="0">
      <pane xSplit="2" topLeftCell="Q1" activePane="topRight" state="frozen"/>
      <selection activeCell="H66" sqref="H66"/>
      <selection pane="topRight" activeCell="H66" sqref="H66"/>
    </sheetView>
  </sheetViews>
  <sheetFormatPr baseColWidth="10" defaultColWidth="11.42578125" defaultRowHeight="15" x14ac:dyDescent="0.25"/>
  <cols>
    <col min="1" max="1" width="7.85546875" customWidth="1"/>
    <col min="2" max="2" width="43.7109375" customWidth="1"/>
    <col min="3" max="3" width="12.7109375" customWidth="1"/>
    <col min="4" max="4" width="16.7109375" customWidth="1"/>
    <col min="5" max="5" width="14.7109375" customWidth="1"/>
    <col min="6" max="6" width="18.7109375" customWidth="1"/>
    <col min="7" max="7" width="15.7109375" customWidth="1"/>
    <col min="8" max="8" width="19.5703125" bestFit="1" customWidth="1"/>
    <col min="9" max="9" width="10.7109375" customWidth="1"/>
    <col min="10" max="10" width="19.5703125" bestFit="1" customWidth="1"/>
    <col min="11" max="11" width="10.7109375" customWidth="1"/>
    <col min="12" max="12" width="25.7109375" bestFit="1" customWidth="1"/>
    <col min="13" max="13" width="10.7109375" customWidth="1"/>
    <col min="14" max="14" width="19.5703125" bestFit="1" customWidth="1"/>
    <col min="15" max="15" width="10.7109375" customWidth="1"/>
    <col min="16" max="16" width="27.85546875" bestFit="1" customWidth="1"/>
    <col min="17" max="17" width="10.7109375" customWidth="1"/>
    <col min="18" max="18" width="32.5703125" bestFit="1" customWidth="1"/>
    <col min="19" max="19" width="10.7109375" customWidth="1"/>
    <col min="20" max="20" width="16.5703125" bestFit="1" customWidth="1"/>
    <col min="21" max="21" width="20.7109375" customWidth="1"/>
    <col min="22" max="22" width="14.7109375" customWidth="1"/>
    <col min="23" max="23" width="10.7109375" customWidth="1"/>
    <col min="24" max="26" width="14.7109375" customWidth="1"/>
    <col min="27" max="29" width="10.7109375" customWidth="1"/>
  </cols>
  <sheetData>
    <row r="1" spans="1:29" ht="18" x14ac:dyDescent="0.25">
      <c r="A1" s="235" t="s">
        <v>307</v>
      </c>
      <c r="B1" s="235"/>
      <c r="C1" s="235"/>
      <c r="D1" s="235"/>
      <c r="E1" s="6"/>
      <c r="F1" s="234" t="s">
        <v>216</v>
      </c>
      <c r="G1" s="234"/>
      <c r="H1" s="234"/>
    </row>
    <row r="2" spans="1:29" ht="18" x14ac:dyDescent="0.25">
      <c r="A2" s="235" t="s">
        <v>295</v>
      </c>
      <c r="B2" s="235"/>
      <c r="C2" s="235"/>
      <c r="D2" s="235"/>
      <c r="E2" s="21"/>
      <c r="F2" s="22"/>
      <c r="G2" s="23"/>
      <c r="P2" s="214"/>
      <c r="R2" s="214"/>
    </row>
    <row r="3" spans="1:29" ht="15.75" x14ac:dyDescent="0.25">
      <c r="A3" s="27"/>
      <c r="B3" s="27"/>
      <c r="C3" s="27"/>
      <c r="D3" s="27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9" ht="15.75" x14ac:dyDescent="0.25">
      <c r="A4" s="24" t="s">
        <v>0</v>
      </c>
      <c r="B4" s="24"/>
      <c r="C4" s="24"/>
      <c r="D4" s="24"/>
      <c r="E4" s="5"/>
      <c r="F4" s="217"/>
      <c r="G4" s="5"/>
      <c r="H4" s="218"/>
      <c r="I4" s="23"/>
      <c r="J4" s="5"/>
      <c r="K4" s="5"/>
      <c r="L4" s="5"/>
      <c r="M4" s="5"/>
      <c r="N4" s="23"/>
      <c r="O4" s="23"/>
      <c r="P4" s="23"/>
      <c r="Q4" s="23"/>
      <c r="R4" s="23"/>
      <c r="S4" s="23"/>
      <c r="T4" s="23"/>
      <c r="U4" s="23"/>
    </row>
    <row r="5" spans="1:29" ht="15.75" x14ac:dyDescent="0.25">
      <c r="A5" s="241">
        <f>riepilogo!$A$5</f>
        <v>0</v>
      </c>
      <c r="B5" s="241"/>
      <c r="C5" s="21"/>
      <c r="D5" s="21"/>
      <c r="E5" s="21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9" ht="15.75" x14ac:dyDescent="0.25">
      <c r="A6" s="27"/>
      <c r="B6" s="27"/>
      <c r="C6" s="27"/>
      <c r="D6" s="27"/>
      <c r="E6" s="21"/>
      <c r="F6" s="26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9" ht="15.75" x14ac:dyDescent="0.25">
      <c r="A7" s="27"/>
      <c r="B7" s="27"/>
      <c r="C7" s="27"/>
      <c r="D7" s="27"/>
      <c r="E7" s="21"/>
      <c r="F7" s="26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</row>
    <row r="8" spans="1:29" ht="15.75" x14ac:dyDescent="0.25">
      <c r="A8" s="24" t="s">
        <v>1</v>
      </c>
      <c r="B8" s="24" t="s">
        <v>2</v>
      </c>
      <c r="C8" s="24"/>
      <c r="D8" s="24"/>
      <c r="E8" s="3"/>
      <c r="F8" s="4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</row>
    <row r="9" spans="1:29" ht="79.5" customHeight="1" x14ac:dyDescent="0.25">
      <c r="A9" s="27"/>
      <c r="B9" s="28"/>
      <c r="C9" s="75" t="s">
        <v>163</v>
      </c>
      <c r="D9" s="75" t="s">
        <v>165</v>
      </c>
      <c r="E9" s="29" t="s">
        <v>166</v>
      </c>
      <c r="F9" s="29" t="s">
        <v>168</v>
      </c>
      <c r="G9" s="30" t="s">
        <v>170</v>
      </c>
      <c r="H9" s="30" t="s">
        <v>148</v>
      </c>
      <c r="I9" s="30"/>
      <c r="J9" s="29" t="s">
        <v>205</v>
      </c>
      <c r="K9" s="29"/>
      <c r="L9" s="29" t="s">
        <v>206</v>
      </c>
      <c r="M9" s="29"/>
      <c r="N9" s="30" t="s">
        <v>207</v>
      </c>
      <c r="O9" s="30"/>
      <c r="P9" s="29" t="s">
        <v>204</v>
      </c>
      <c r="Q9" s="29"/>
      <c r="R9" s="30" t="s">
        <v>238</v>
      </c>
      <c r="S9" s="30"/>
      <c r="T9" s="29" t="s">
        <v>160</v>
      </c>
      <c r="U9" s="244" t="s">
        <v>162</v>
      </c>
      <c r="V9" s="244"/>
      <c r="W9" s="244"/>
      <c r="X9" s="244"/>
      <c r="Y9" s="244"/>
      <c r="Z9" s="244"/>
      <c r="AA9" s="244"/>
      <c r="AB9" s="244"/>
      <c r="AC9" s="244"/>
    </row>
    <row r="10" spans="1:29" ht="79.5" customHeight="1" x14ac:dyDescent="0.25">
      <c r="A10" s="27"/>
      <c r="B10" s="28"/>
      <c r="C10" s="75" t="s">
        <v>164</v>
      </c>
      <c r="D10" s="75" t="s">
        <v>172</v>
      </c>
      <c r="E10" s="29" t="s">
        <v>167</v>
      </c>
      <c r="F10" s="29" t="s">
        <v>169</v>
      </c>
      <c r="G10" s="30" t="s">
        <v>171</v>
      </c>
      <c r="H10" s="30" t="s">
        <v>208</v>
      </c>
      <c r="I10" s="30"/>
      <c r="J10" s="29" t="s">
        <v>209</v>
      </c>
      <c r="K10" s="29"/>
      <c r="L10" s="29" t="s">
        <v>210</v>
      </c>
      <c r="M10" s="29"/>
      <c r="N10" s="30" t="s">
        <v>211</v>
      </c>
      <c r="O10" s="30"/>
      <c r="P10" s="29" t="s">
        <v>212</v>
      </c>
      <c r="Q10" s="29"/>
      <c r="R10" s="30" t="s">
        <v>239</v>
      </c>
      <c r="S10" s="30"/>
      <c r="T10" s="29" t="s">
        <v>159</v>
      </c>
      <c r="U10" s="145" t="s">
        <v>229</v>
      </c>
      <c r="V10" s="146" t="s">
        <v>235</v>
      </c>
      <c r="W10" s="145" t="s">
        <v>308</v>
      </c>
      <c r="X10" s="145" t="s">
        <v>230</v>
      </c>
      <c r="Y10" s="145" t="s">
        <v>234</v>
      </c>
      <c r="Z10" s="145" t="s">
        <v>231</v>
      </c>
      <c r="AA10" s="145" t="s">
        <v>232</v>
      </c>
      <c r="AB10" s="145"/>
      <c r="AC10" s="145" t="s">
        <v>233</v>
      </c>
    </row>
    <row r="11" spans="1:29" x14ac:dyDescent="0.25">
      <c r="A11" s="27" t="s">
        <v>4</v>
      </c>
      <c r="B11" s="28" t="s">
        <v>57</v>
      </c>
      <c r="C11" s="75"/>
      <c r="D11" s="75"/>
      <c r="E11" s="29"/>
      <c r="F11" s="29"/>
      <c r="G11" s="30"/>
      <c r="H11" s="30" t="s">
        <v>147</v>
      </c>
      <c r="I11" s="30"/>
      <c r="J11" s="29" t="s">
        <v>147</v>
      </c>
      <c r="K11" s="29"/>
      <c r="L11" s="29" t="s">
        <v>147</v>
      </c>
      <c r="M11" s="29"/>
      <c r="N11" s="29" t="s">
        <v>147</v>
      </c>
      <c r="O11" s="29"/>
      <c r="P11" s="29" t="s">
        <v>147</v>
      </c>
      <c r="Q11" s="29"/>
      <c r="R11" s="29" t="s">
        <v>147</v>
      </c>
      <c r="S11" s="29"/>
      <c r="T11" s="29" t="s">
        <v>147</v>
      </c>
      <c r="U11" s="30"/>
      <c r="V11" s="14"/>
    </row>
    <row r="12" spans="1:29" ht="15.75" x14ac:dyDescent="0.25">
      <c r="C12" s="28"/>
      <c r="D12" s="28"/>
      <c r="E12" s="93"/>
      <c r="F12" s="31"/>
      <c r="G12" s="3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31"/>
      <c r="V12" s="14"/>
    </row>
    <row r="13" spans="1:29" ht="15.75" x14ac:dyDescent="0.25">
      <c r="A13" s="32">
        <v>1</v>
      </c>
      <c r="B13" s="27">
        <f>coordinatrici!B13</f>
        <v>0</v>
      </c>
      <c r="C13" s="118">
        <f>coordinatrici!C13</f>
        <v>0</v>
      </c>
      <c r="D13" s="118">
        <f>coordinatrici!D13</f>
        <v>0</v>
      </c>
      <c r="E13" s="119">
        <f>coordinatrici!E13</f>
        <v>0</v>
      </c>
      <c r="F13" s="119" t="str">
        <f>IF(ISBLANK(coordinatrici!F13),"",coordinatrici!F13)</f>
        <v/>
      </c>
      <c r="G13" s="120">
        <f>coordinatrici!G13</f>
        <v>0</v>
      </c>
      <c r="H13" s="121">
        <f>coordinatrici!H13</f>
        <v>0</v>
      </c>
      <c r="I13" s="131">
        <f>IFERROR(H13/T13,0)</f>
        <v>0</v>
      </c>
      <c r="J13" s="121">
        <f>coordinatrici!I13</f>
        <v>0</v>
      </c>
      <c r="K13" s="131">
        <f>IFERROR(J13/T13,0)</f>
        <v>0</v>
      </c>
      <c r="L13" s="121">
        <f>coordinatrici!J13</f>
        <v>0</v>
      </c>
      <c r="M13" s="131">
        <f>IFERROR(L13/T13,0)</f>
        <v>0</v>
      </c>
      <c r="N13" s="121">
        <f>coordinatrici!K13</f>
        <v>0</v>
      </c>
      <c r="O13" s="131">
        <f>IFERROR(N13/T13,0)</f>
        <v>0</v>
      </c>
      <c r="P13" s="122">
        <f>coordinatrici!L13</f>
        <v>0</v>
      </c>
      <c r="Q13" s="131">
        <f>IFERROR(P13/T13,0)</f>
        <v>0</v>
      </c>
      <c r="R13" s="122">
        <f>coordinatrici!M13</f>
        <v>0</v>
      </c>
      <c r="S13" s="131">
        <f>IFERROR(R13/T13,0)</f>
        <v>0</v>
      </c>
      <c r="T13" s="105">
        <f>H13+J13+L13+N13+P13+R13</f>
        <v>0</v>
      </c>
      <c r="U13" s="34"/>
      <c r="V13" s="51"/>
      <c r="W13" s="31">
        <f>_xlfn.DAYS(AC13,AA13)</f>
        <v>365</v>
      </c>
      <c r="X13" s="51">
        <f>(V13/365*W13/38*G13)</f>
        <v>0</v>
      </c>
      <c r="Y13" s="51">
        <f>MIN(T13,X13)</f>
        <v>0</v>
      </c>
      <c r="Z13" s="51">
        <f>Y13*I13</f>
        <v>0</v>
      </c>
      <c r="AA13" s="213">
        <f>IF(E13&lt;LK_Cooperative!$B$23,LK_Cooperative!$B$23,E13)</f>
        <v>44927</v>
      </c>
      <c r="AB13" s="213" t="str">
        <f>IF(ISBLANK(F13),LK_Cooperative!$C$23,F13)</f>
        <v/>
      </c>
      <c r="AC13" s="213">
        <f>IF(AB13&gt;LK_Cooperative!$C$23,LK_Cooperative!$C$23+1,AB13+1)</f>
        <v>45292</v>
      </c>
    </row>
    <row r="14" spans="1:29" ht="15.75" x14ac:dyDescent="0.25">
      <c r="A14" s="32">
        <v>2</v>
      </c>
      <c r="B14" s="27">
        <f>coordinatrici!B14</f>
        <v>0</v>
      </c>
      <c r="C14" s="118">
        <f>coordinatrici!C14</f>
        <v>0</v>
      </c>
      <c r="D14" s="118">
        <f>coordinatrici!D14</f>
        <v>0</v>
      </c>
      <c r="E14" s="119">
        <f>coordinatrici!E14</f>
        <v>0</v>
      </c>
      <c r="F14" s="119" t="str">
        <f>IF(ISBLANK(coordinatrici!F14),"",coordinatrici!F14)</f>
        <v/>
      </c>
      <c r="G14" s="120">
        <f>coordinatrici!G14</f>
        <v>0</v>
      </c>
      <c r="H14" s="123">
        <f>coordinatrici!H14</f>
        <v>0</v>
      </c>
      <c r="I14" s="131">
        <f t="shared" ref="I14:I27" si="0">IFERROR(H14/T14,0)</f>
        <v>0</v>
      </c>
      <c r="J14" s="124">
        <f>coordinatrici!I14</f>
        <v>0</v>
      </c>
      <c r="K14" s="131">
        <f t="shared" ref="K14:K27" si="1">IFERROR(J14/T14,0)</f>
        <v>0</v>
      </c>
      <c r="L14" s="124">
        <f>coordinatrici!J14</f>
        <v>0</v>
      </c>
      <c r="M14" s="131">
        <f t="shared" ref="M14:M27" si="2">IFERROR(L14/T14,0)</f>
        <v>0</v>
      </c>
      <c r="N14" s="124">
        <f>coordinatrici!K14</f>
        <v>0</v>
      </c>
      <c r="O14" s="131">
        <f t="shared" ref="O14:O27" si="3">IFERROR(N14/T14,0)</f>
        <v>0</v>
      </c>
      <c r="P14" s="124">
        <f>coordinatrici!L14</f>
        <v>0</v>
      </c>
      <c r="Q14" s="131">
        <f t="shared" ref="Q14:Q27" si="4">IFERROR(P14/T14,0)</f>
        <v>0</v>
      </c>
      <c r="R14" s="124">
        <f>coordinatrici!M14</f>
        <v>0</v>
      </c>
      <c r="S14" s="131">
        <f t="shared" ref="S14:S27" si="5">IFERROR(R14/T14,0)</f>
        <v>0</v>
      </c>
      <c r="T14" s="105">
        <f t="shared" ref="T14:T27" si="6">H14+J14+L14+N14+P14+R14</f>
        <v>0</v>
      </c>
      <c r="U14" s="31"/>
      <c r="V14" s="51"/>
      <c r="W14" s="31">
        <f t="shared" ref="W14:W27" si="7">_xlfn.DAYS(AC14,AA14)</f>
        <v>365</v>
      </c>
      <c r="X14" s="51">
        <f t="shared" ref="X14:X27" si="8">(V14/365*W14/38*G14)</f>
        <v>0</v>
      </c>
      <c r="Y14" s="51">
        <f t="shared" ref="Y14:Y27" si="9">MIN(T14,X14)</f>
        <v>0</v>
      </c>
      <c r="Z14" s="51">
        <f t="shared" ref="Z14:Z27" si="10">Y14*I14</f>
        <v>0</v>
      </c>
      <c r="AA14" s="213">
        <f>IF(E14&lt;LK_Cooperative!$B$23,LK_Cooperative!$B$23,E14)</f>
        <v>44927</v>
      </c>
      <c r="AB14" s="213" t="str">
        <f>IF(ISBLANK(F14),LK_Cooperative!$C$23,F14)</f>
        <v/>
      </c>
      <c r="AC14" s="213">
        <f>IF(AB14&gt;LK_Cooperative!$C$23,LK_Cooperative!$C$23+1,AB14+1)</f>
        <v>45292</v>
      </c>
    </row>
    <row r="15" spans="1:29" ht="15.75" x14ac:dyDescent="0.25">
      <c r="A15" s="32">
        <v>3</v>
      </c>
      <c r="B15" s="27">
        <f>coordinatrici!B15</f>
        <v>0</v>
      </c>
      <c r="C15" s="118">
        <f>coordinatrici!C15</f>
        <v>0</v>
      </c>
      <c r="D15" s="118">
        <f>coordinatrici!D15</f>
        <v>0</v>
      </c>
      <c r="E15" s="119">
        <f>coordinatrici!E15</f>
        <v>0</v>
      </c>
      <c r="F15" s="119" t="str">
        <f>IF(ISBLANK(coordinatrici!F15),"",coordinatrici!F15)</f>
        <v/>
      </c>
      <c r="G15" s="120">
        <f>coordinatrici!G15</f>
        <v>0</v>
      </c>
      <c r="H15" s="123">
        <f>coordinatrici!H15</f>
        <v>0</v>
      </c>
      <c r="I15" s="131">
        <f t="shared" si="0"/>
        <v>0</v>
      </c>
      <c r="J15" s="124">
        <f>coordinatrici!I15</f>
        <v>0</v>
      </c>
      <c r="K15" s="131">
        <f t="shared" si="1"/>
        <v>0</v>
      </c>
      <c r="L15" s="124">
        <f>coordinatrici!J15</f>
        <v>0</v>
      </c>
      <c r="M15" s="131">
        <f t="shared" si="2"/>
        <v>0</v>
      </c>
      <c r="N15" s="124">
        <f>coordinatrici!K15</f>
        <v>0</v>
      </c>
      <c r="O15" s="131">
        <f t="shared" si="3"/>
        <v>0</v>
      </c>
      <c r="P15" s="124">
        <f>coordinatrici!L15</f>
        <v>0</v>
      </c>
      <c r="Q15" s="131">
        <f t="shared" si="4"/>
        <v>0</v>
      </c>
      <c r="R15" s="124">
        <f>coordinatrici!M15</f>
        <v>0</v>
      </c>
      <c r="S15" s="131">
        <f t="shared" si="5"/>
        <v>0</v>
      </c>
      <c r="T15" s="105">
        <f t="shared" si="6"/>
        <v>0</v>
      </c>
      <c r="U15" s="31"/>
      <c r="V15" s="51"/>
      <c r="W15" s="31">
        <f t="shared" si="7"/>
        <v>365</v>
      </c>
      <c r="X15" s="51">
        <f t="shared" si="8"/>
        <v>0</v>
      </c>
      <c r="Y15" s="51">
        <f t="shared" si="9"/>
        <v>0</v>
      </c>
      <c r="Z15" s="51">
        <f t="shared" si="10"/>
        <v>0</v>
      </c>
      <c r="AA15" s="213">
        <f>IF(E15&lt;LK_Cooperative!$B$23,LK_Cooperative!$B$23,E15)</f>
        <v>44927</v>
      </c>
      <c r="AB15" s="213" t="str">
        <f>IF(ISBLANK(F15),LK_Cooperative!$C$23,F15)</f>
        <v/>
      </c>
      <c r="AC15" s="213">
        <f>IF(AB15&gt;LK_Cooperative!$C$23,LK_Cooperative!$C$23+1,AB15+1)</f>
        <v>45292</v>
      </c>
    </row>
    <row r="16" spans="1:29" ht="15.75" x14ac:dyDescent="0.25">
      <c r="A16" s="32">
        <v>4</v>
      </c>
      <c r="B16" s="27">
        <f>coordinatrici!B16</f>
        <v>0</v>
      </c>
      <c r="C16" s="118">
        <f>coordinatrici!C16</f>
        <v>0</v>
      </c>
      <c r="D16" s="118">
        <f>coordinatrici!D16</f>
        <v>0</v>
      </c>
      <c r="E16" s="119">
        <f>coordinatrici!E16</f>
        <v>0</v>
      </c>
      <c r="F16" s="119" t="str">
        <f>IF(ISBLANK(coordinatrici!F16),"",coordinatrici!F16)</f>
        <v/>
      </c>
      <c r="G16" s="120">
        <f>coordinatrici!G16</f>
        <v>0</v>
      </c>
      <c r="H16" s="123">
        <f>coordinatrici!H16</f>
        <v>0</v>
      </c>
      <c r="I16" s="131">
        <f t="shared" si="0"/>
        <v>0</v>
      </c>
      <c r="J16" s="124">
        <f>coordinatrici!I16</f>
        <v>0</v>
      </c>
      <c r="K16" s="131">
        <f t="shared" si="1"/>
        <v>0</v>
      </c>
      <c r="L16" s="124">
        <f>coordinatrici!J16</f>
        <v>0</v>
      </c>
      <c r="M16" s="131">
        <f t="shared" si="2"/>
        <v>0</v>
      </c>
      <c r="N16" s="124">
        <f>coordinatrici!K16</f>
        <v>0</v>
      </c>
      <c r="O16" s="131">
        <f t="shared" si="3"/>
        <v>0</v>
      </c>
      <c r="P16" s="124">
        <f>coordinatrici!L16</f>
        <v>0</v>
      </c>
      <c r="Q16" s="131">
        <f t="shared" si="4"/>
        <v>0</v>
      </c>
      <c r="R16" s="124">
        <f>coordinatrici!M16</f>
        <v>0</v>
      </c>
      <c r="S16" s="131">
        <f t="shared" si="5"/>
        <v>0</v>
      </c>
      <c r="T16" s="105">
        <f t="shared" si="6"/>
        <v>0</v>
      </c>
      <c r="U16" s="31"/>
      <c r="V16" s="51"/>
      <c r="W16" s="31">
        <f t="shared" si="7"/>
        <v>365</v>
      </c>
      <c r="X16" s="51">
        <f t="shared" si="8"/>
        <v>0</v>
      </c>
      <c r="Y16" s="51">
        <f t="shared" si="9"/>
        <v>0</v>
      </c>
      <c r="Z16" s="51">
        <f t="shared" si="10"/>
        <v>0</v>
      </c>
      <c r="AA16" s="213">
        <f>IF(E16&lt;LK_Cooperative!$B$23,LK_Cooperative!$B$23,E16)</f>
        <v>44927</v>
      </c>
      <c r="AB16" s="213" t="str">
        <f>IF(ISBLANK(F16),LK_Cooperative!$C$23,F16)</f>
        <v/>
      </c>
      <c r="AC16" s="213">
        <f>IF(AB16&gt;LK_Cooperative!$C$23,LK_Cooperative!$C$23+1,AB16+1)</f>
        <v>45292</v>
      </c>
    </row>
    <row r="17" spans="1:29" ht="15.75" x14ac:dyDescent="0.25">
      <c r="A17" s="32">
        <v>5</v>
      </c>
      <c r="B17" s="27">
        <f>coordinatrici!B17</f>
        <v>0</v>
      </c>
      <c r="C17" s="118">
        <f>coordinatrici!C17</f>
        <v>0</v>
      </c>
      <c r="D17" s="118">
        <f>coordinatrici!D17</f>
        <v>0</v>
      </c>
      <c r="E17" s="119">
        <f>coordinatrici!E17</f>
        <v>0</v>
      </c>
      <c r="F17" s="119" t="str">
        <f>IF(ISBLANK(coordinatrici!F17),"",coordinatrici!F17)</f>
        <v/>
      </c>
      <c r="G17" s="120">
        <f>coordinatrici!G17</f>
        <v>0</v>
      </c>
      <c r="H17" s="123">
        <f>coordinatrici!H17</f>
        <v>0</v>
      </c>
      <c r="I17" s="131">
        <f t="shared" si="0"/>
        <v>0</v>
      </c>
      <c r="J17" s="124">
        <f>coordinatrici!I17</f>
        <v>0</v>
      </c>
      <c r="K17" s="131">
        <f t="shared" si="1"/>
        <v>0</v>
      </c>
      <c r="L17" s="124">
        <f>coordinatrici!J17</f>
        <v>0</v>
      </c>
      <c r="M17" s="131">
        <f t="shared" si="2"/>
        <v>0</v>
      </c>
      <c r="N17" s="124">
        <f>coordinatrici!K17</f>
        <v>0</v>
      </c>
      <c r="O17" s="131">
        <f t="shared" si="3"/>
        <v>0</v>
      </c>
      <c r="P17" s="124">
        <f>coordinatrici!L17</f>
        <v>0</v>
      </c>
      <c r="Q17" s="131">
        <f t="shared" si="4"/>
        <v>0</v>
      </c>
      <c r="R17" s="124">
        <f>coordinatrici!M17</f>
        <v>0</v>
      </c>
      <c r="S17" s="131">
        <f t="shared" si="5"/>
        <v>0</v>
      </c>
      <c r="T17" s="105">
        <f t="shared" si="6"/>
        <v>0</v>
      </c>
      <c r="U17" s="31"/>
      <c r="V17" s="51"/>
      <c r="W17" s="31">
        <f t="shared" si="7"/>
        <v>365</v>
      </c>
      <c r="X17" s="51">
        <f t="shared" si="8"/>
        <v>0</v>
      </c>
      <c r="Y17" s="51">
        <f t="shared" si="9"/>
        <v>0</v>
      </c>
      <c r="Z17" s="51">
        <f t="shared" si="10"/>
        <v>0</v>
      </c>
      <c r="AA17" s="213">
        <f>IF(E17&lt;LK_Cooperative!$B$23,LK_Cooperative!$B$23,E17)</f>
        <v>44927</v>
      </c>
      <c r="AB17" s="213" t="str">
        <f>IF(ISBLANK(F17),LK_Cooperative!$C$23,F17)</f>
        <v/>
      </c>
      <c r="AC17" s="213">
        <f>IF(AB17&gt;LK_Cooperative!$C$23,LK_Cooperative!$C$23+1,AB17+1)</f>
        <v>45292</v>
      </c>
    </row>
    <row r="18" spans="1:29" ht="15.75" x14ac:dyDescent="0.25">
      <c r="A18" s="32">
        <v>6</v>
      </c>
      <c r="B18" s="27">
        <f>coordinatrici!B18</f>
        <v>0</v>
      </c>
      <c r="C18" s="118">
        <f>coordinatrici!C18</f>
        <v>0</v>
      </c>
      <c r="D18" s="118">
        <f>coordinatrici!D18</f>
        <v>0</v>
      </c>
      <c r="E18" s="119">
        <f>coordinatrici!E18</f>
        <v>0</v>
      </c>
      <c r="F18" s="119" t="str">
        <f>IF(ISBLANK(coordinatrici!F18),"",coordinatrici!F18)</f>
        <v/>
      </c>
      <c r="G18" s="120">
        <f>coordinatrici!G18</f>
        <v>0</v>
      </c>
      <c r="H18" s="123">
        <f>coordinatrici!H18</f>
        <v>0</v>
      </c>
      <c r="I18" s="131">
        <f t="shared" si="0"/>
        <v>0</v>
      </c>
      <c r="J18" s="124">
        <f>coordinatrici!I18</f>
        <v>0</v>
      </c>
      <c r="K18" s="131">
        <f t="shared" si="1"/>
        <v>0</v>
      </c>
      <c r="L18" s="124">
        <f>coordinatrici!J18</f>
        <v>0</v>
      </c>
      <c r="M18" s="131">
        <f t="shared" si="2"/>
        <v>0</v>
      </c>
      <c r="N18" s="124">
        <f>coordinatrici!K18</f>
        <v>0</v>
      </c>
      <c r="O18" s="131">
        <f t="shared" si="3"/>
        <v>0</v>
      </c>
      <c r="P18" s="124">
        <f>coordinatrici!L18</f>
        <v>0</v>
      </c>
      <c r="Q18" s="131">
        <f t="shared" si="4"/>
        <v>0</v>
      </c>
      <c r="R18" s="124">
        <f>coordinatrici!M18</f>
        <v>0</v>
      </c>
      <c r="S18" s="131">
        <f t="shared" si="5"/>
        <v>0</v>
      </c>
      <c r="T18" s="105">
        <f t="shared" si="6"/>
        <v>0</v>
      </c>
      <c r="U18" s="31"/>
      <c r="V18" s="51"/>
      <c r="W18" s="31">
        <f t="shared" si="7"/>
        <v>365</v>
      </c>
      <c r="X18" s="51">
        <f t="shared" si="8"/>
        <v>0</v>
      </c>
      <c r="Y18" s="51">
        <f t="shared" si="9"/>
        <v>0</v>
      </c>
      <c r="Z18" s="51">
        <f t="shared" si="10"/>
        <v>0</v>
      </c>
      <c r="AA18" s="213">
        <f>IF(E18&lt;LK_Cooperative!$B$23,LK_Cooperative!$B$23,E18)</f>
        <v>44927</v>
      </c>
      <c r="AB18" s="213" t="str">
        <f>IF(ISBLANK(F18),LK_Cooperative!$C$23,F18)</f>
        <v/>
      </c>
      <c r="AC18" s="213">
        <f>IF(AB18&gt;LK_Cooperative!$C$23,LK_Cooperative!$C$23+1,AB18+1)</f>
        <v>45292</v>
      </c>
    </row>
    <row r="19" spans="1:29" ht="15.75" x14ac:dyDescent="0.25">
      <c r="A19" s="32">
        <v>7</v>
      </c>
      <c r="B19" s="27">
        <f>coordinatrici!B19</f>
        <v>0</v>
      </c>
      <c r="C19" s="118">
        <f>coordinatrici!C19</f>
        <v>0</v>
      </c>
      <c r="D19" s="118">
        <f>coordinatrici!D19</f>
        <v>0</v>
      </c>
      <c r="E19" s="119">
        <f>coordinatrici!E19</f>
        <v>0</v>
      </c>
      <c r="F19" s="119" t="str">
        <f>IF(ISBLANK(coordinatrici!F19),"",coordinatrici!F19)</f>
        <v/>
      </c>
      <c r="G19" s="120">
        <f>coordinatrici!G19</f>
        <v>0</v>
      </c>
      <c r="H19" s="123">
        <f>coordinatrici!H19</f>
        <v>0</v>
      </c>
      <c r="I19" s="131">
        <f t="shared" si="0"/>
        <v>0</v>
      </c>
      <c r="J19" s="124">
        <f>coordinatrici!I19</f>
        <v>0</v>
      </c>
      <c r="K19" s="131">
        <f t="shared" si="1"/>
        <v>0</v>
      </c>
      <c r="L19" s="124">
        <f>coordinatrici!J19</f>
        <v>0</v>
      </c>
      <c r="M19" s="131">
        <f t="shared" si="2"/>
        <v>0</v>
      </c>
      <c r="N19" s="124">
        <f>coordinatrici!K19</f>
        <v>0</v>
      </c>
      <c r="O19" s="131">
        <f t="shared" si="3"/>
        <v>0</v>
      </c>
      <c r="P19" s="124">
        <f>coordinatrici!L19</f>
        <v>0</v>
      </c>
      <c r="Q19" s="131">
        <f t="shared" si="4"/>
        <v>0</v>
      </c>
      <c r="R19" s="124">
        <f>coordinatrici!M19</f>
        <v>0</v>
      </c>
      <c r="S19" s="131">
        <f t="shared" si="5"/>
        <v>0</v>
      </c>
      <c r="T19" s="105">
        <f t="shared" si="6"/>
        <v>0</v>
      </c>
      <c r="U19" s="31"/>
      <c r="V19" s="51"/>
      <c r="W19" s="31">
        <f t="shared" si="7"/>
        <v>365</v>
      </c>
      <c r="X19" s="51">
        <f t="shared" si="8"/>
        <v>0</v>
      </c>
      <c r="Y19" s="51">
        <f t="shared" si="9"/>
        <v>0</v>
      </c>
      <c r="Z19" s="51">
        <f t="shared" si="10"/>
        <v>0</v>
      </c>
      <c r="AA19" s="213">
        <f>IF(E19&lt;LK_Cooperative!$B$23,LK_Cooperative!$B$23,E19)</f>
        <v>44927</v>
      </c>
      <c r="AB19" s="213" t="str">
        <f>IF(ISBLANK(F19),LK_Cooperative!$C$23,F19)</f>
        <v/>
      </c>
      <c r="AC19" s="213">
        <f>IF(AB19&gt;LK_Cooperative!$C$23,LK_Cooperative!$C$23+1,AB19+1)</f>
        <v>45292</v>
      </c>
    </row>
    <row r="20" spans="1:29" ht="15.75" x14ac:dyDescent="0.25">
      <c r="A20" s="32">
        <v>8</v>
      </c>
      <c r="B20" s="27">
        <f>coordinatrici!B20</f>
        <v>0</v>
      </c>
      <c r="C20" s="118">
        <f>coordinatrici!C20</f>
        <v>0</v>
      </c>
      <c r="D20" s="118">
        <f>coordinatrici!D20</f>
        <v>0</v>
      </c>
      <c r="E20" s="119">
        <f>coordinatrici!E20</f>
        <v>0</v>
      </c>
      <c r="F20" s="119" t="str">
        <f>IF(ISBLANK(coordinatrici!F20),"",coordinatrici!F20)</f>
        <v/>
      </c>
      <c r="G20" s="120">
        <f>coordinatrici!G20</f>
        <v>0</v>
      </c>
      <c r="H20" s="123">
        <f>coordinatrici!H20</f>
        <v>0</v>
      </c>
      <c r="I20" s="131">
        <f t="shared" si="0"/>
        <v>0</v>
      </c>
      <c r="J20" s="124">
        <f>coordinatrici!I20</f>
        <v>0</v>
      </c>
      <c r="K20" s="131">
        <f t="shared" si="1"/>
        <v>0</v>
      </c>
      <c r="L20" s="124">
        <f>coordinatrici!J20</f>
        <v>0</v>
      </c>
      <c r="M20" s="131">
        <f t="shared" si="2"/>
        <v>0</v>
      </c>
      <c r="N20" s="124">
        <f>coordinatrici!K20</f>
        <v>0</v>
      </c>
      <c r="O20" s="131">
        <f t="shared" si="3"/>
        <v>0</v>
      </c>
      <c r="P20" s="124">
        <f>coordinatrici!L20</f>
        <v>0</v>
      </c>
      <c r="Q20" s="131">
        <f t="shared" si="4"/>
        <v>0</v>
      </c>
      <c r="R20" s="124">
        <f>coordinatrici!M20</f>
        <v>0</v>
      </c>
      <c r="S20" s="131">
        <f t="shared" si="5"/>
        <v>0</v>
      </c>
      <c r="T20" s="105">
        <f t="shared" si="6"/>
        <v>0</v>
      </c>
      <c r="U20" s="31"/>
      <c r="V20" s="51"/>
      <c r="W20" s="31">
        <f t="shared" si="7"/>
        <v>365</v>
      </c>
      <c r="X20" s="51">
        <f t="shared" si="8"/>
        <v>0</v>
      </c>
      <c r="Y20" s="51">
        <f t="shared" si="9"/>
        <v>0</v>
      </c>
      <c r="Z20" s="51">
        <f t="shared" si="10"/>
        <v>0</v>
      </c>
      <c r="AA20" s="213">
        <f>IF(E20&lt;LK_Cooperative!$B$23,LK_Cooperative!$B$23,E20)</f>
        <v>44927</v>
      </c>
      <c r="AB20" s="213" t="str">
        <f>IF(ISBLANK(F20),LK_Cooperative!$C$23,F20)</f>
        <v/>
      </c>
      <c r="AC20" s="213">
        <f>IF(AB20&gt;LK_Cooperative!$C$23,LK_Cooperative!$C$23+1,AB20+1)</f>
        <v>45292</v>
      </c>
    </row>
    <row r="21" spans="1:29" ht="15.75" x14ac:dyDescent="0.25">
      <c r="A21" s="32">
        <v>9</v>
      </c>
      <c r="B21" s="27">
        <f>coordinatrici!B21</f>
        <v>0</v>
      </c>
      <c r="C21" s="118">
        <f>coordinatrici!C21</f>
        <v>0</v>
      </c>
      <c r="D21" s="118">
        <f>coordinatrici!D21</f>
        <v>0</v>
      </c>
      <c r="E21" s="119">
        <f>coordinatrici!E21</f>
        <v>0</v>
      </c>
      <c r="F21" s="119" t="str">
        <f>IF(ISBLANK(coordinatrici!F21),"",coordinatrici!F21)</f>
        <v/>
      </c>
      <c r="G21" s="120">
        <f>coordinatrici!G21</f>
        <v>0</v>
      </c>
      <c r="H21" s="123">
        <f>coordinatrici!H21</f>
        <v>0</v>
      </c>
      <c r="I21" s="131">
        <f t="shared" si="0"/>
        <v>0</v>
      </c>
      <c r="J21" s="124">
        <f>coordinatrici!I21</f>
        <v>0</v>
      </c>
      <c r="K21" s="131">
        <f t="shared" si="1"/>
        <v>0</v>
      </c>
      <c r="L21" s="124">
        <f>coordinatrici!J21</f>
        <v>0</v>
      </c>
      <c r="M21" s="131">
        <f t="shared" si="2"/>
        <v>0</v>
      </c>
      <c r="N21" s="124">
        <f>coordinatrici!K21</f>
        <v>0</v>
      </c>
      <c r="O21" s="131">
        <f t="shared" si="3"/>
        <v>0</v>
      </c>
      <c r="P21" s="124">
        <f>coordinatrici!L21</f>
        <v>0</v>
      </c>
      <c r="Q21" s="131">
        <f t="shared" si="4"/>
        <v>0</v>
      </c>
      <c r="R21" s="124">
        <f>coordinatrici!M21</f>
        <v>0</v>
      </c>
      <c r="S21" s="131">
        <f t="shared" si="5"/>
        <v>0</v>
      </c>
      <c r="T21" s="105">
        <f t="shared" si="6"/>
        <v>0</v>
      </c>
      <c r="U21" s="31"/>
      <c r="V21" s="51"/>
      <c r="W21" s="31">
        <f t="shared" si="7"/>
        <v>365</v>
      </c>
      <c r="X21" s="51">
        <f t="shared" si="8"/>
        <v>0</v>
      </c>
      <c r="Y21" s="51">
        <f t="shared" si="9"/>
        <v>0</v>
      </c>
      <c r="Z21" s="51">
        <f t="shared" si="10"/>
        <v>0</v>
      </c>
      <c r="AA21" s="213">
        <f>IF(E21&lt;LK_Cooperative!$B$23,LK_Cooperative!$B$23,E21)</f>
        <v>44927</v>
      </c>
      <c r="AB21" s="213" t="str">
        <f>IF(ISBLANK(F21),LK_Cooperative!$C$23,F21)</f>
        <v/>
      </c>
      <c r="AC21" s="213">
        <f>IF(AB21&gt;LK_Cooperative!$C$23,LK_Cooperative!$C$23+1,AB21+1)</f>
        <v>45292</v>
      </c>
    </row>
    <row r="22" spans="1:29" ht="15.75" x14ac:dyDescent="0.25">
      <c r="A22" s="32">
        <v>10</v>
      </c>
      <c r="B22" s="27">
        <f>coordinatrici!B22</f>
        <v>0</v>
      </c>
      <c r="C22" s="118">
        <f>coordinatrici!C22</f>
        <v>0</v>
      </c>
      <c r="D22" s="118">
        <f>coordinatrici!D22</f>
        <v>0</v>
      </c>
      <c r="E22" s="119">
        <f>coordinatrici!E22</f>
        <v>0</v>
      </c>
      <c r="F22" s="119" t="str">
        <f>IF(ISBLANK(coordinatrici!F22),"",coordinatrici!F22)</f>
        <v/>
      </c>
      <c r="G22" s="120">
        <f>coordinatrici!G22</f>
        <v>0</v>
      </c>
      <c r="H22" s="123">
        <f>coordinatrici!H22</f>
        <v>0</v>
      </c>
      <c r="I22" s="131">
        <f t="shared" si="0"/>
        <v>0</v>
      </c>
      <c r="J22" s="124">
        <f>coordinatrici!I22</f>
        <v>0</v>
      </c>
      <c r="K22" s="131">
        <f t="shared" si="1"/>
        <v>0</v>
      </c>
      <c r="L22" s="124">
        <f>coordinatrici!J22</f>
        <v>0</v>
      </c>
      <c r="M22" s="131">
        <f t="shared" si="2"/>
        <v>0</v>
      </c>
      <c r="N22" s="124">
        <f>coordinatrici!K22</f>
        <v>0</v>
      </c>
      <c r="O22" s="131">
        <f t="shared" si="3"/>
        <v>0</v>
      </c>
      <c r="P22" s="124">
        <f>coordinatrici!L22</f>
        <v>0</v>
      </c>
      <c r="Q22" s="131">
        <f t="shared" si="4"/>
        <v>0</v>
      </c>
      <c r="R22" s="124">
        <f>coordinatrici!M22</f>
        <v>0</v>
      </c>
      <c r="S22" s="131">
        <f t="shared" si="5"/>
        <v>0</v>
      </c>
      <c r="T22" s="105">
        <f t="shared" si="6"/>
        <v>0</v>
      </c>
      <c r="U22" s="31"/>
      <c r="V22" s="51"/>
      <c r="W22" s="31">
        <f t="shared" si="7"/>
        <v>365</v>
      </c>
      <c r="X22" s="51">
        <f t="shared" si="8"/>
        <v>0</v>
      </c>
      <c r="Y22" s="51">
        <f t="shared" si="9"/>
        <v>0</v>
      </c>
      <c r="Z22" s="51">
        <f t="shared" si="10"/>
        <v>0</v>
      </c>
      <c r="AA22" s="213">
        <f>IF(E22&lt;LK_Cooperative!$B$23,LK_Cooperative!$B$23,E22)</f>
        <v>44927</v>
      </c>
      <c r="AB22" s="213" t="str">
        <f>IF(ISBLANK(F22),LK_Cooperative!$C$23,F22)</f>
        <v/>
      </c>
      <c r="AC22" s="213">
        <f>IF(AB22&gt;LK_Cooperative!$C$23,LK_Cooperative!$C$23+1,AB22+1)</f>
        <v>45292</v>
      </c>
    </row>
    <row r="23" spans="1:29" ht="15.75" x14ac:dyDescent="0.25">
      <c r="A23" s="32">
        <v>11</v>
      </c>
      <c r="B23" s="27">
        <f>coordinatrici!B23</f>
        <v>0</v>
      </c>
      <c r="C23" s="118">
        <f>coordinatrici!C23</f>
        <v>0</v>
      </c>
      <c r="D23" s="118">
        <f>coordinatrici!D23</f>
        <v>0</v>
      </c>
      <c r="E23" s="119">
        <f>coordinatrici!E23</f>
        <v>0</v>
      </c>
      <c r="F23" s="119" t="str">
        <f>IF(ISBLANK(coordinatrici!F23),"",coordinatrici!F23)</f>
        <v/>
      </c>
      <c r="G23" s="120">
        <f>coordinatrici!G23</f>
        <v>0</v>
      </c>
      <c r="H23" s="123">
        <f>coordinatrici!H23</f>
        <v>0</v>
      </c>
      <c r="I23" s="131">
        <f t="shared" si="0"/>
        <v>0</v>
      </c>
      <c r="J23" s="124">
        <f>coordinatrici!I23</f>
        <v>0</v>
      </c>
      <c r="K23" s="131">
        <f t="shared" si="1"/>
        <v>0</v>
      </c>
      <c r="L23" s="124">
        <f>coordinatrici!J23</f>
        <v>0</v>
      </c>
      <c r="M23" s="131">
        <f t="shared" si="2"/>
        <v>0</v>
      </c>
      <c r="N23" s="124">
        <f>coordinatrici!K23</f>
        <v>0</v>
      </c>
      <c r="O23" s="131">
        <f t="shared" si="3"/>
        <v>0</v>
      </c>
      <c r="P23" s="124">
        <f>coordinatrici!L23</f>
        <v>0</v>
      </c>
      <c r="Q23" s="131">
        <f t="shared" si="4"/>
        <v>0</v>
      </c>
      <c r="R23" s="124">
        <f>coordinatrici!M23</f>
        <v>0</v>
      </c>
      <c r="S23" s="131">
        <f t="shared" si="5"/>
        <v>0</v>
      </c>
      <c r="T23" s="105">
        <f t="shared" si="6"/>
        <v>0</v>
      </c>
      <c r="U23" s="31"/>
      <c r="V23" s="51"/>
      <c r="W23" s="31">
        <f t="shared" si="7"/>
        <v>365</v>
      </c>
      <c r="X23" s="51">
        <f t="shared" si="8"/>
        <v>0</v>
      </c>
      <c r="Y23" s="51">
        <f t="shared" si="9"/>
        <v>0</v>
      </c>
      <c r="Z23" s="51">
        <f t="shared" si="10"/>
        <v>0</v>
      </c>
      <c r="AA23" s="213">
        <f>IF(E23&lt;LK_Cooperative!$B$23,LK_Cooperative!$B$23,E23)</f>
        <v>44927</v>
      </c>
      <c r="AB23" s="213" t="str">
        <f>IF(ISBLANK(F23),LK_Cooperative!$C$23,F23)</f>
        <v/>
      </c>
      <c r="AC23" s="213">
        <f>IF(AB23&gt;LK_Cooperative!$C$23,LK_Cooperative!$C$23+1,AB23+1)</f>
        <v>45292</v>
      </c>
    </row>
    <row r="24" spans="1:29" ht="15.75" x14ac:dyDescent="0.25">
      <c r="A24" s="32">
        <v>12</v>
      </c>
      <c r="B24" s="27">
        <f>coordinatrici!B24</f>
        <v>0</v>
      </c>
      <c r="C24" s="118">
        <f>coordinatrici!C24</f>
        <v>0</v>
      </c>
      <c r="D24" s="118">
        <f>coordinatrici!D24</f>
        <v>0</v>
      </c>
      <c r="E24" s="119">
        <f>coordinatrici!E24</f>
        <v>0</v>
      </c>
      <c r="F24" s="119" t="str">
        <f>IF(ISBLANK(coordinatrici!F24),"",coordinatrici!F24)</f>
        <v/>
      </c>
      <c r="G24" s="120">
        <f>coordinatrici!G24</f>
        <v>0</v>
      </c>
      <c r="H24" s="123">
        <f>coordinatrici!H24</f>
        <v>0</v>
      </c>
      <c r="I24" s="131">
        <f t="shared" si="0"/>
        <v>0</v>
      </c>
      <c r="J24" s="124">
        <f>coordinatrici!I24</f>
        <v>0</v>
      </c>
      <c r="K24" s="131">
        <f t="shared" si="1"/>
        <v>0</v>
      </c>
      <c r="L24" s="124">
        <f>coordinatrici!J24</f>
        <v>0</v>
      </c>
      <c r="M24" s="131">
        <f t="shared" si="2"/>
        <v>0</v>
      </c>
      <c r="N24" s="124">
        <f>coordinatrici!K24</f>
        <v>0</v>
      </c>
      <c r="O24" s="131">
        <f t="shared" si="3"/>
        <v>0</v>
      </c>
      <c r="P24" s="124">
        <f>coordinatrici!L24</f>
        <v>0</v>
      </c>
      <c r="Q24" s="131">
        <f t="shared" si="4"/>
        <v>0</v>
      </c>
      <c r="R24" s="124">
        <f>coordinatrici!M24</f>
        <v>0</v>
      </c>
      <c r="S24" s="131">
        <f t="shared" si="5"/>
        <v>0</v>
      </c>
      <c r="T24" s="105">
        <f t="shared" si="6"/>
        <v>0</v>
      </c>
      <c r="U24" s="31"/>
      <c r="V24" s="51"/>
      <c r="W24" s="31">
        <f t="shared" si="7"/>
        <v>365</v>
      </c>
      <c r="X24" s="51">
        <f t="shared" si="8"/>
        <v>0</v>
      </c>
      <c r="Y24" s="51">
        <f t="shared" si="9"/>
        <v>0</v>
      </c>
      <c r="Z24" s="51">
        <f t="shared" si="10"/>
        <v>0</v>
      </c>
      <c r="AA24" s="213">
        <f>IF(E24&lt;LK_Cooperative!$B$23,LK_Cooperative!$B$23,E24)</f>
        <v>44927</v>
      </c>
      <c r="AB24" s="213" t="str">
        <f>IF(ISBLANK(F24),LK_Cooperative!$C$23,F24)</f>
        <v/>
      </c>
      <c r="AC24" s="213">
        <f>IF(AB24&gt;LK_Cooperative!$C$23,LK_Cooperative!$C$23+1,AB24+1)</f>
        <v>45292</v>
      </c>
    </row>
    <row r="25" spans="1:29" ht="15.75" x14ac:dyDescent="0.25">
      <c r="A25" s="32">
        <v>13</v>
      </c>
      <c r="B25" s="27">
        <f>coordinatrici!B25</f>
        <v>0</v>
      </c>
      <c r="C25" s="118">
        <f>coordinatrici!C25</f>
        <v>0</v>
      </c>
      <c r="D25" s="118">
        <f>coordinatrici!D25</f>
        <v>0</v>
      </c>
      <c r="E25" s="119">
        <f>coordinatrici!E25</f>
        <v>0</v>
      </c>
      <c r="F25" s="119" t="str">
        <f>IF(ISBLANK(coordinatrici!F25),"",coordinatrici!F25)</f>
        <v/>
      </c>
      <c r="G25" s="120">
        <f>coordinatrici!G25</f>
        <v>0</v>
      </c>
      <c r="H25" s="123">
        <f>coordinatrici!H25</f>
        <v>0</v>
      </c>
      <c r="I25" s="131">
        <f t="shared" si="0"/>
        <v>0</v>
      </c>
      <c r="J25" s="124">
        <f>coordinatrici!I25</f>
        <v>0</v>
      </c>
      <c r="K25" s="131">
        <f t="shared" si="1"/>
        <v>0</v>
      </c>
      <c r="L25" s="124">
        <f>coordinatrici!J25</f>
        <v>0</v>
      </c>
      <c r="M25" s="131">
        <f t="shared" si="2"/>
        <v>0</v>
      </c>
      <c r="N25" s="124">
        <f>coordinatrici!K25</f>
        <v>0</v>
      </c>
      <c r="O25" s="131">
        <f t="shared" si="3"/>
        <v>0</v>
      </c>
      <c r="P25" s="124">
        <f>coordinatrici!L25</f>
        <v>0</v>
      </c>
      <c r="Q25" s="131">
        <f t="shared" si="4"/>
        <v>0</v>
      </c>
      <c r="R25" s="124">
        <f>coordinatrici!M25</f>
        <v>0</v>
      </c>
      <c r="S25" s="131">
        <f t="shared" si="5"/>
        <v>0</v>
      </c>
      <c r="T25" s="105">
        <f t="shared" si="6"/>
        <v>0</v>
      </c>
      <c r="U25" s="31"/>
      <c r="V25" s="51"/>
      <c r="W25" s="31">
        <f t="shared" si="7"/>
        <v>365</v>
      </c>
      <c r="X25" s="51">
        <f t="shared" si="8"/>
        <v>0</v>
      </c>
      <c r="Y25" s="51">
        <f t="shared" si="9"/>
        <v>0</v>
      </c>
      <c r="Z25" s="51">
        <f t="shared" si="10"/>
        <v>0</v>
      </c>
      <c r="AA25" s="213">
        <f>IF(E25&lt;LK_Cooperative!$B$23,LK_Cooperative!$B$23,E25)</f>
        <v>44927</v>
      </c>
      <c r="AB25" s="213" t="str">
        <f>IF(ISBLANK(F25),LK_Cooperative!$C$23,F25)</f>
        <v/>
      </c>
      <c r="AC25" s="213">
        <f>IF(AB25&gt;LK_Cooperative!$C$23,LK_Cooperative!$C$23+1,AB25+1)</f>
        <v>45292</v>
      </c>
    </row>
    <row r="26" spans="1:29" ht="15.75" x14ac:dyDescent="0.25">
      <c r="A26" s="32">
        <v>14</v>
      </c>
      <c r="B26" s="27">
        <f>coordinatrici!B26</f>
        <v>0</v>
      </c>
      <c r="C26" s="118">
        <f>coordinatrici!C26</f>
        <v>0</v>
      </c>
      <c r="D26" s="118">
        <f>coordinatrici!D26</f>
        <v>0</v>
      </c>
      <c r="E26" s="119">
        <f>coordinatrici!E26</f>
        <v>0</v>
      </c>
      <c r="F26" s="119" t="str">
        <f>IF(ISBLANK(coordinatrici!F26),"",coordinatrici!F26)</f>
        <v/>
      </c>
      <c r="G26" s="120">
        <f>coordinatrici!G26</f>
        <v>0</v>
      </c>
      <c r="H26" s="123">
        <f>coordinatrici!H26</f>
        <v>0</v>
      </c>
      <c r="I26" s="131">
        <f t="shared" si="0"/>
        <v>0</v>
      </c>
      <c r="J26" s="124">
        <f>coordinatrici!I26</f>
        <v>0</v>
      </c>
      <c r="K26" s="131">
        <f t="shared" si="1"/>
        <v>0</v>
      </c>
      <c r="L26" s="124">
        <f>coordinatrici!J26</f>
        <v>0</v>
      </c>
      <c r="M26" s="131">
        <f t="shared" si="2"/>
        <v>0</v>
      </c>
      <c r="N26" s="124">
        <f>coordinatrici!K26</f>
        <v>0</v>
      </c>
      <c r="O26" s="131">
        <f t="shared" si="3"/>
        <v>0</v>
      </c>
      <c r="P26" s="124">
        <f>coordinatrici!L26</f>
        <v>0</v>
      </c>
      <c r="Q26" s="131">
        <f t="shared" si="4"/>
        <v>0</v>
      </c>
      <c r="R26" s="124">
        <f>coordinatrici!M26</f>
        <v>0</v>
      </c>
      <c r="S26" s="131">
        <f t="shared" si="5"/>
        <v>0</v>
      </c>
      <c r="T26" s="105">
        <f t="shared" si="6"/>
        <v>0</v>
      </c>
      <c r="U26" s="31"/>
      <c r="V26" s="51"/>
      <c r="W26" s="31">
        <f t="shared" si="7"/>
        <v>365</v>
      </c>
      <c r="X26" s="51">
        <f t="shared" si="8"/>
        <v>0</v>
      </c>
      <c r="Y26" s="51">
        <f t="shared" si="9"/>
        <v>0</v>
      </c>
      <c r="Z26" s="51">
        <f t="shared" si="10"/>
        <v>0</v>
      </c>
      <c r="AA26" s="213">
        <f>IF(E26&lt;LK_Cooperative!$B$23,LK_Cooperative!$B$23,E26)</f>
        <v>44927</v>
      </c>
      <c r="AB26" s="213" t="str">
        <f>IF(ISBLANK(F26),LK_Cooperative!$C$23,F26)</f>
        <v/>
      </c>
      <c r="AC26" s="213">
        <f>IF(AB26&gt;LK_Cooperative!$C$23,LK_Cooperative!$C$23+1,AB26+1)</f>
        <v>45292</v>
      </c>
    </row>
    <row r="27" spans="1:29" ht="15.75" x14ac:dyDescent="0.25">
      <c r="A27" s="32">
        <v>15</v>
      </c>
      <c r="B27" s="27">
        <f>coordinatrici!B27</f>
        <v>0</v>
      </c>
      <c r="C27" s="118">
        <f>coordinatrici!C27</f>
        <v>0</v>
      </c>
      <c r="D27" s="118">
        <f>coordinatrici!D27</f>
        <v>0</v>
      </c>
      <c r="E27" s="119">
        <f>coordinatrici!E27</f>
        <v>0</v>
      </c>
      <c r="F27" s="119" t="str">
        <f>IF(ISBLANK(coordinatrici!F27),"",coordinatrici!F27)</f>
        <v/>
      </c>
      <c r="G27" s="120">
        <f>coordinatrici!G27</f>
        <v>0</v>
      </c>
      <c r="H27" s="123">
        <f>coordinatrici!H27</f>
        <v>0</v>
      </c>
      <c r="I27" s="131">
        <f t="shared" si="0"/>
        <v>0</v>
      </c>
      <c r="J27" s="124">
        <f>coordinatrici!I27</f>
        <v>0</v>
      </c>
      <c r="K27" s="131">
        <f t="shared" si="1"/>
        <v>0</v>
      </c>
      <c r="L27" s="124">
        <f>coordinatrici!J27</f>
        <v>0</v>
      </c>
      <c r="M27" s="131">
        <f t="shared" si="2"/>
        <v>0</v>
      </c>
      <c r="N27" s="124">
        <f>coordinatrici!K27</f>
        <v>0</v>
      </c>
      <c r="O27" s="131">
        <f t="shared" si="3"/>
        <v>0</v>
      </c>
      <c r="P27" s="124">
        <f>coordinatrici!L27</f>
        <v>0</v>
      </c>
      <c r="Q27" s="131">
        <f t="shared" si="4"/>
        <v>0</v>
      </c>
      <c r="R27" s="124">
        <f>coordinatrici!M27</f>
        <v>0</v>
      </c>
      <c r="S27" s="131">
        <f t="shared" si="5"/>
        <v>0</v>
      </c>
      <c r="T27" s="105">
        <f t="shared" si="6"/>
        <v>0</v>
      </c>
      <c r="U27" s="31"/>
      <c r="V27" s="51"/>
      <c r="W27" s="31">
        <f t="shared" si="7"/>
        <v>365</v>
      </c>
      <c r="X27" s="51">
        <f t="shared" si="8"/>
        <v>0</v>
      </c>
      <c r="Y27" s="51">
        <f t="shared" si="9"/>
        <v>0</v>
      </c>
      <c r="Z27" s="51">
        <f t="shared" si="10"/>
        <v>0</v>
      </c>
      <c r="AA27" s="213">
        <f>IF(E27&lt;LK_Cooperative!$B$23,LK_Cooperative!$B$23,E27)</f>
        <v>44927</v>
      </c>
      <c r="AB27" s="213" t="str">
        <f>IF(ISBLANK(F27),LK_Cooperative!$C$23,F27)</f>
        <v/>
      </c>
      <c r="AC27" s="213">
        <f>IF(AB27&gt;LK_Cooperative!$C$23,LK_Cooperative!$C$23+1,AB27+1)</f>
        <v>45292</v>
      </c>
    </row>
    <row r="28" spans="1:29" ht="15.75" x14ac:dyDescent="0.25">
      <c r="A28" s="24" t="s">
        <v>4</v>
      </c>
      <c r="B28" s="36" t="s">
        <v>67</v>
      </c>
      <c r="C28" s="36"/>
      <c r="D28" s="36"/>
      <c r="E28" s="34"/>
      <c r="F28" s="34"/>
      <c r="G28" s="35"/>
      <c r="H28" s="96">
        <f>SUM(H13:H27)</f>
        <v>0</v>
      </c>
      <c r="I28" s="131">
        <f>IFERROR(H28/T28,0)</f>
        <v>0</v>
      </c>
      <c r="J28" s="96">
        <f>SUM(J13:J27)</f>
        <v>0</v>
      </c>
      <c r="K28" s="131">
        <f>IFERROR(J28/T28,0)</f>
        <v>0</v>
      </c>
      <c r="L28" s="96">
        <f>SUM(L13:L27)</f>
        <v>0</v>
      </c>
      <c r="M28" s="131">
        <f>IFERROR(L28/T28,0)</f>
        <v>0</v>
      </c>
      <c r="N28" s="96">
        <f>SUM(N13:N27)</f>
        <v>0</v>
      </c>
      <c r="O28" s="131">
        <f>IFERROR(N28/T28,0)</f>
        <v>0</v>
      </c>
      <c r="P28" s="96">
        <f>SUM(P13:P27)</f>
        <v>0</v>
      </c>
      <c r="Q28" s="131">
        <f>IFERROR(P28/T28,0)</f>
        <v>0</v>
      </c>
      <c r="R28" s="96">
        <f>SUM(R13:R27)</f>
        <v>0</v>
      </c>
      <c r="S28" s="131">
        <f>IFERROR(R28/T28,0)</f>
        <v>0</v>
      </c>
      <c r="T28" s="96">
        <f>H28+J28+L28+N28+P28+R28</f>
        <v>0</v>
      </c>
      <c r="U28" s="31"/>
      <c r="V28" s="51"/>
      <c r="W28" s="51"/>
      <c r="X28" s="31"/>
      <c r="Y28" s="219">
        <f>SUM(Y13:Y27)</f>
        <v>0</v>
      </c>
      <c r="Z28" s="219">
        <f>SUM(Z13:Z27)</f>
        <v>0</v>
      </c>
      <c r="AA28" s="31"/>
      <c r="AB28" s="31"/>
      <c r="AC28" s="31"/>
    </row>
    <row r="29" spans="1:29" ht="15.75" x14ac:dyDescent="0.25">
      <c r="A29" s="10"/>
      <c r="B29" s="10"/>
      <c r="C29" s="10"/>
      <c r="D29" s="10"/>
      <c r="E29" s="16"/>
      <c r="F29" s="16"/>
      <c r="G29" s="17"/>
      <c r="H29" s="17"/>
      <c r="I29" s="17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9"/>
      <c r="U29" s="31"/>
      <c r="V29" s="31"/>
      <c r="W29" s="51"/>
      <c r="X29" s="31"/>
      <c r="Y29" s="51"/>
      <c r="Z29" s="51"/>
      <c r="AA29" s="31"/>
      <c r="AB29" s="31"/>
      <c r="AC29" s="31"/>
    </row>
    <row r="30" spans="1:29" s="14" customFormat="1" x14ac:dyDescent="0.2">
      <c r="U30" s="31"/>
      <c r="V30" s="31"/>
      <c r="W30" s="51"/>
      <c r="X30" s="31" t="s">
        <v>236</v>
      </c>
      <c r="Y30" s="51">
        <f>T28-Y28</f>
        <v>0</v>
      </c>
      <c r="Z30" s="51">
        <f>H28-Z28</f>
        <v>0</v>
      </c>
      <c r="AA30" s="31"/>
      <c r="AB30" s="31"/>
      <c r="AC30" s="31"/>
    </row>
    <row r="31" spans="1:29" s="14" customFormat="1" x14ac:dyDescent="0.2">
      <c r="U31" s="31"/>
      <c r="V31" s="31"/>
      <c r="W31" s="51"/>
      <c r="X31" s="31"/>
      <c r="Y31" s="51"/>
      <c r="Z31" s="51"/>
      <c r="AA31" s="31"/>
      <c r="AB31" s="31"/>
      <c r="AC31" s="31"/>
    </row>
    <row r="32" spans="1:29" s="14" customFormat="1" x14ac:dyDescent="0.2">
      <c r="A32" s="14" t="s">
        <v>126</v>
      </c>
      <c r="B32" s="14" t="s">
        <v>133</v>
      </c>
      <c r="U32" s="31"/>
      <c r="V32" s="31"/>
      <c r="W32" s="51"/>
      <c r="X32" s="31"/>
      <c r="Y32" s="51"/>
      <c r="Z32" s="51"/>
      <c r="AA32" s="31"/>
      <c r="AB32" s="31"/>
      <c r="AC32" s="31"/>
    </row>
    <row r="33" spans="1:29" s="14" customFormat="1" x14ac:dyDescent="0.2">
      <c r="U33" s="31"/>
      <c r="V33" s="31"/>
      <c r="W33" s="51"/>
      <c r="X33" s="31"/>
      <c r="Y33" s="51"/>
      <c r="Z33" s="51"/>
      <c r="AA33" s="31"/>
      <c r="AB33" s="31"/>
      <c r="AC33" s="31"/>
    </row>
    <row r="34" spans="1:29" s="14" customFormat="1" x14ac:dyDescent="0.2">
      <c r="A34" s="79" t="s">
        <v>134</v>
      </c>
      <c r="B34" s="14" t="s">
        <v>135</v>
      </c>
      <c r="U34" s="31"/>
      <c r="V34" s="31"/>
      <c r="W34" s="31"/>
      <c r="X34" s="31"/>
      <c r="Y34" s="31"/>
      <c r="Z34" s="31"/>
      <c r="AA34" s="31"/>
      <c r="AB34" s="31"/>
      <c r="AC34" s="31"/>
    </row>
    <row r="35" spans="1:29" s="14" customFormat="1" ht="14.25" x14ac:dyDescent="0.2">
      <c r="B35" s="14" t="s">
        <v>130</v>
      </c>
    </row>
    <row r="36" spans="1:29" s="14" customFormat="1" ht="14.25" x14ac:dyDescent="0.2">
      <c r="B36" s="14" t="s">
        <v>129</v>
      </c>
    </row>
    <row r="37" spans="1:29" s="14" customFormat="1" ht="14.25" x14ac:dyDescent="0.2">
      <c r="B37" s="14" t="s">
        <v>132</v>
      </c>
    </row>
    <row r="38" spans="1:29" s="14" customFormat="1" ht="14.25" x14ac:dyDescent="0.2">
      <c r="B38" s="14" t="s">
        <v>131</v>
      </c>
    </row>
    <row r="39" spans="1:29" s="14" customFormat="1" ht="14.25" x14ac:dyDescent="0.2"/>
    <row r="40" spans="1:29" s="14" customFormat="1" ht="14.25" x14ac:dyDescent="0.2"/>
    <row r="41" spans="1:29" s="14" customFormat="1" ht="14.25" x14ac:dyDescent="0.2"/>
    <row r="42" spans="1:29" s="14" customFormat="1" ht="14.25" x14ac:dyDescent="0.2"/>
    <row r="43" spans="1:29" s="14" customFormat="1" ht="14.25" x14ac:dyDescent="0.2"/>
    <row r="44" spans="1:29" s="14" customFormat="1" ht="14.25" x14ac:dyDescent="0.2"/>
  </sheetData>
  <mergeCells count="5">
    <mergeCell ref="F1:H1"/>
    <mergeCell ref="A5:B5"/>
    <mergeCell ref="U9:AC9"/>
    <mergeCell ref="A1:D1"/>
    <mergeCell ref="A2:D2"/>
  </mergeCells>
  <dataValidations count="1">
    <dataValidation type="list" allowBlank="1" showInputMessage="1" showErrorMessage="1" sqref="C12:C27" xr:uid="{7936B392-4232-487B-80E5-A98F85380559}">
      <formula1>"MSA | LSM, OSA | M, BA | LT, MA | LM"</formula1>
    </dataValidation>
  </dataValidations>
  <pageMargins left="0.70866141732283472" right="0.70866141732283472" top="0.78740157480314965" bottom="0.78740157480314965" header="0.31496062992125984" footer="0.31496062992125984"/>
  <pageSetup paperSize="8" scale="53" orientation="landscape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08DD7D19-B84B-4B52-8C65-21028A449E75}">
          <x14:formula1>
            <xm:f>LK_Cooperative!$A$2:$A$7</xm:f>
          </x14:formula1>
          <xm:sqref>A5:B5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riepilogo</vt:lpstr>
      <vt:lpstr>coordinatrici</vt:lpstr>
      <vt:lpstr>pedagogiste</vt:lpstr>
      <vt:lpstr>personale amministrativo</vt:lpstr>
      <vt:lpstr>altro personale</vt:lpstr>
      <vt:lpstr>entrate</vt:lpstr>
      <vt:lpstr>dati utenti e ore</vt:lpstr>
      <vt:lpstr>riepilogo FA</vt:lpstr>
      <vt:lpstr>coordinatrici FA</vt:lpstr>
      <vt:lpstr>pedagogiste FA</vt:lpstr>
      <vt:lpstr>personale amministrativo FA</vt:lpstr>
      <vt:lpstr>altro personale FA</vt:lpstr>
      <vt:lpstr>entrate FA</vt:lpstr>
      <vt:lpstr>dati utenti e ore FA</vt:lpstr>
      <vt:lpstr>LK_Cooperative</vt:lpstr>
      <vt:lpstr>ore non ammesse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Kuprian</dc:creator>
  <cp:lastModifiedBy>Santi, Massimiliano</cp:lastModifiedBy>
  <cp:lastPrinted>2024-02-16T12:28:39Z</cp:lastPrinted>
  <dcterms:created xsi:type="dcterms:W3CDTF">2017-07-25T08:58:34Z</dcterms:created>
  <dcterms:modified xsi:type="dcterms:W3CDTF">2024-05-15T12:49:51Z</dcterms:modified>
</cp:coreProperties>
</file>