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showInkAnnotation="0"/>
  <mc:AlternateContent xmlns:mc="http://schemas.openxmlformats.org/markup-compatibility/2006">
    <mc:Choice Requires="x15">
      <x15ac:absPath xmlns:x15ac="http://schemas.microsoft.com/office/spreadsheetml/2010/11/ac" url="G:\2. Beiträge_Contributi\15. Organisation_Organizzazione\Formulare_Moduli\2025\KH\domanda\"/>
    </mc:Choice>
  </mc:AlternateContent>
  <xr:revisionPtr revIDLastSave="0" documentId="13_ncr:1_{2610833D-DA02-4841-A963-8336B895E5B1}" xr6:coauthVersionLast="47" xr6:coauthVersionMax="47" xr10:uidLastSave="{00000000-0000-0000-0000-000000000000}"/>
  <workbookProtection workbookAlgorithmName="SHA-512" workbookHashValue="MLYHkK/+SEFBuGVjApwXFOTVraFsdunh21Xtx/tCS8K7h5grf8HRx+HM3IgCe15qvZGqDKzzctGT61JS9p4I3g==" workbookSaltValue="nknXFANdA1cMLH0zvzT9nw==" workbookSpinCount="100000" lockStructure="1"/>
  <bookViews>
    <workbookView xWindow="-28920" yWindow="-120" windowWidth="29040" windowHeight="17640" xr2:uid="{00000000-000D-0000-FFFF-FFFF00000000}"/>
  </bookViews>
  <sheets>
    <sheet name="Gesuch Kinderhort" sheetId="1" r:id="rId1"/>
    <sheet name="LK_Comuni" sheetId="3" state="hidden" r:id="rId2"/>
    <sheet name="LK_Kinderhorte" sheetId="6" state="hidden" r:id="rId3"/>
    <sheet name="Parameters" sheetId="7" state="hidden" r:id="rId4"/>
  </sheets>
  <definedNames>
    <definedName name="_xlnm._FilterDatabase" localSheetId="1" hidden="1">LK_Comuni!$A$1:$E$117</definedName>
    <definedName name="dd_com_desc" comment="Descrizione Comuni">OFFSET(LK_Comuni!$A$2,0,0,COUNTA(LK_Comuni!$A:$A),1)</definedName>
    <definedName name="dd_comAN_desc">OFFSET(LK_Comuni!$F$2,0,0,COUNTA(LK_Comuni!$F:$F),1)</definedName>
    <definedName name="dd_kh_BX_desc">LK_Kinderhorte!$L$14</definedName>
    <definedName name="dd_kh_BZ_desc">LK_Kinderhorte!$L$2:$L$11</definedName>
    <definedName name="dd_kh_desc" comment="Descrizione KITA">OFFSET(LK_Kinderhorte!$L$2,0,0,COUNTA(LK_Kinderhorte!$L:$L),1)</definedName>
    <definedName name="dd_kh_LV_desc">LK_Kinderhorte!$L$15:$L$16</definedName>
    <definedName name="dd_kh_ME_desc">LK_Kinderhorte!$L$12:$L$13</definedName>
    <definedName name="dd_kh_null">LK_Kinderhorte!$L$99</definedName>
    <definedName name="dd_lst_mod">Parameters!$A$7:$A$8</definedName>
    <definedName name="Z_F6210811_65AC_4B47_86E4_999C1514D862_.wvu.Cols" localSheetId="0" hidden="1">'Gesuch Kinderhort'!$I:$I,'Gesuch Kinderhort'!#REF!</definedName>
  </definedNames>
  <calcPr calcId="191029"/>
  <customWorkbookViews>
    <customWorkbookView name="Markus Gurschler - Personal View" guid="{F6210811-65AC-4B47-86E4-999C1514D862}" mergeInterval="0" personalView="1" maximized="1" windowWidth="1920" windowHeight="91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6" l="1"/>
  <c r="K16" i="6"/>
  <c r="J16" i="6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F12" i="1" l="1"/>
  <c r="G7" i="1"/>
  <c r="F34" i="1" l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G12" i="1"/>
  <c r="B11" i="1"/>
  <c r="C11" i="1"/>
  <c r="D11" i="1"/>
  <c r="J3" i="6"/>
  <c r="L3" i="6" s="1"/>
  <c r="K3" i="6"/>
  <c r="J4" i="6"/>
  <c r="L4" i="6" s="1"/>
  <c r="K4" i="6"/>
  <c r="J5" i="6"/>
  <c r="L5" i="6" s="1"/>
  <c r="K5" i="6"/>
  <c r="J6" i="6"/>
  <c r="L6" i="6" s="1"/>
  <c r="K6" i="6"/>
  <c r="J7" i="6"/>
  <c r="L7" i="6" s="1"/>
  <c r="K7" i="6"/>
  <c r="J8" i="6"/>
  <c r="L8" i="6" s="1"/>
  <c r="K8" i="6"/>
  <c r="J9" i="6"/>
  <c r="L9" i="6" s="1"/>
  <c r="K9" i="6"/>
  <c r="J10" i="6"/>
  <c r="L10" i="6" s="1"/>
  <c r="K10" i="6"/>
  <c r="J11" i="6"/>
  <c r="L11" i="6" s="1"/>
  <c r="K11" i="6"/>
  <c r="J12" i="6"/>
  <c r="L12" i="6" s="1"/>
  <c r="K12" i="6"/>
  <c r="J13" i="6"/>
  <c r="L13" i="6" s="1"/>
  <c r="K13" i="6"/>
  <c r="J14" i="6"/>
  <c r="L14" i="6" s="1"/>
  <c r="K14" i="6"/>
  <c r="J15" i="6"/>
  <c r="L15" i="6" s="1"/>
  <c r="K15" i="6"/>
  <c r="J2" i="6"/>
  <c r="L2" i="6" s="1"/>
  <c r="K2" i="6"/>
  <c r="I7" i="1" l="1"/>
  <c r="G11" i="1"/>
  <c r="E11" i="1"/>
  <c r="I4" i="1"/>
  <c r="F11" i="1" l="1"/>
  <c r="I12" i="1"/>
</calcChain>
</file>

<file path=xl/sharedStrings.xml><?xml version="1.0" encoding="utf-8"?>
<sst xmlns="http://schemas.openxmlformats.org/spreadsheetml/2006/main" count="792" uniqueCount="588">
  <si>
    <t>COM_CODE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</si>
  <si>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</si>
  <si>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</si>
  <si>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</si>
  <si>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</si>
  <si>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</si>
  <si>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</si>
  <si>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</si>
  <si>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</si>
  <si>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</si>
  <si>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</si>
  <si>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</si>
  <si>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</si>
  <si>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</si>
  <si>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</si>
  <si>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</si>
  <si>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</si>
  <si>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</si>
  <si>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</si>
  <si>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</si>
  <si>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</si>
  <si>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</si>
  <si>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</si>
  <si>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</si>
  <si>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</si>
  <si>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</si>
  <si>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</si>
  <si>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</si>
  <si>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</si>
  <si>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</si>
  <si>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</si>
  <si>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</si>
  <si>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</si>
  <si>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</si>
  <si>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</si>
  <si>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</si>
  <si>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</si>
  <si>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</si>
  <si>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</si>
  <si>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</si>
  <si>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</si>
  <si>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</si>
  <si>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</si>
  <si>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</si>
  <si>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</si>
  <si>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</si>
  <si>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</si>
  <si>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</si>
  <si>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</si>
  <si>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</si>
  <si>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</si>
  <si>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</si>
  <si>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</si>
  <si>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</si>
  <si>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</si>
  <si>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</si>
  <si>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</si>
  <si>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</si>
  <si>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</si>
  <si>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</si>
  <si>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</si>
  <si>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</si>
  <si>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</si>
  <si>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</si>
  <si>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</si>
  <si>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</si>
  <si>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</si>
  <si>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</si>
  <si>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</si>
  <si>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</si>
  <si>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</si>
  <si>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</si>
  <si>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</si>
  <si>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</si>
  <si>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</si>
  <si>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</si>
  <si>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</si>
  <si>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</si>
  <si>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</si>
  <si>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</si>
  <si>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</si>
  <si>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</si>
  <si>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</si>
  <si>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</si>
  <si>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</si>
  <si>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</si>
  <si>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</si>
  <si>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</si>
  <si>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</si>
  <si>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</si>
  <si>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</si>
  <si>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</si>
  <si>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</si>
  <si>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</si>
  <si>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</si>
  <si>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</si>
  <si>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</si>
  <si>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</si>
  <si>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</si>
  <si>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</si>
  <si>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</si>
  <si>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</si>
  <si>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</si>
  <si>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</si>
  <si>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</si>
  <si>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</si>
  <si>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</si>
  <si>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</si>
  <si>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</si>
  <si>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</si>
  <si>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</si>
  <si>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</si>
  <si>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</si>
  <si>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</si>
  <si>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</si>
  <si>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</si>
  <si>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</si>
  <si>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Aldein / Aldino</t>
  </si>
  <si>
    <t>Andrian / Andriano</t>
  </si>
  <si>
    <t>Altrei / Anterivo</t>
  </si>
  <si>
    <t>Eppan a.d. Weinstr. / Appiano s.s.d.v.</t>
  </si>
  <si>
    <t>Hafling / Avelengo</t>
  </si>
  <si>
    <t>Abtei / Badia</t>
  </si>
  <si>
    <t>Barbian / Barbiano</t>
  </si>
  <si>
    <t>Bozen / Bolzano</t>
  </si>
  <si>
    <t>Prags / Braies</t>
  </si>
  <si>
    <t>Brenner / Brennero</t>
  </si>
  <si>
    <t>Brixen / Bressanone</t>
  </si>
  <si>
    <t>Branzoll / Bronzolo</t>
  </si>
  <si>
    <t>Bruneck / Brunico</t>
  </si>
  <si>
    <t>Kuens / Caines</t>
  </si>
  <si>
    <t>Kaltern a.d. Weinstr. / Caldaro s.s.d.v.</t>
  </si>
  <si>
    <t>Freienfeld / Campo di Trens</t>
  </si>
  <si>
    <t>Sand in Taufers / Campo Tures</t>
  </si>
  <si>
    <t>Kastelbell-Tschars / Castelbello-Ciardes</t>
  </si>
  <si>
    <t>Kastelruth / Castelrotto</t>
  </si>
  <si>
    <t>Tscherms / Cermes</t>
  </si>
  <si>
    <t>Kiens / Chienes</t>
  </si>
  <si>
    <t>Klausen / Chiusa</t>
  </si>
  <si>
    <t>Karneid / Cornedo all'Isarco</t>
  </si>
  <si>
    <t>Kurtatsch a.d.Weinstr. / Cortaccia s.s.d.v.</t>
  </si>
  <si>
    <t>Kurtinig a.d. Weinstr. / Cortina s.s.d.v.</t>
  </si>
  <si>
    <t>Corvara / Corvara in Badia</t>
  </si>
  <si>
    <t>Graun im Vinschgau / Curon Venosta</t>
  </si>
  <si>
    <t>Toblach / Dobbiaco</t>
  </si>
  <si>
    <t>Neumarkt / Egna</t>
  </si>
  <si>
    <t>Pfalzen / Falzes</t>
  </si>
  <si>
    <t>Völs am Schlern / Fie' allo Sciliar</t>
  </si>
  <si>
    <t>Franzensfeste / Fortezza</t>
  </si>
  <si>
    <t>Villnöss / Funes</t>
  </si>
  <si>
    <t>Gais / Gais</t>
  </si>
  <si>
    <t>Gargazon / Gargazzone</t>
  </si>
  <si>
    <t>Glurns / Glorenza</t>
  </si>
  <si>
    <t>Latsch / Laces</t>
  </si>
  <si>
    <t>Algund / Lagundo</t>
  </si>
  <si>
    <t>Lajen / Laion</t>
  </si>
  <si>
    <t>Leifers / Laives</t>
  </si>
  <si>
    <t>Lana / Lana</t>
  </si>
  <si>
    <t>Laas / Lasa</t>
  </si>
  <si>
    <t>Laurein / Lauregno</t>
  </si>
  <si>
    <t>Lüsen / Luson</t>
  </si>
  <si>
    <t>Margreid a.d. Weinstr. / Magre' s.s.d.v.</t>
  </si>
  <si>
    <t>Mals / Malles Venosta</t>
  </si>
  <si>
    <t>Enneberg / Marebbe</t>
  </si>
  <si>
    <t>Marling / Marlengo</t>
  </si>
  <si>
    <t>Martell / Martello</t>
  </si>
  <si>
    <t>Mölten / Meltina</t>
  </si>
  <si>
    <t>Meran / Merano</t>
  </si>
  <si>
    <t>Welsberg-Taisten / Monguelfo-Tesido</t>
  </si>
  <si>
    <t>Montan / Montagna</t>
  </si>
  <si>
    <t>Moos in Passeier / Moso in Passiria</t>
  </si>
  <si>
    <t>Nals / Nalles</t>
  </si>
  <si>
    <t>Naturns / Naturno</t>
  </si>
  <si>
    <t>Natz-Schabs / Naz-Sciaves</t>
  </si>
  <si>
    <t>Welschnofen / Nova Levante</t>
  </si>
  <si>
    <t>Deutschnofen / Nova Ponente</t>
  </si>
  <si>
    <t>Auer / Ora</t>
  </si>
  <si>
    <t>St.Ulrich / Ortisei</t>
  </si>
  <si>
    <t>Partschins / Parcines</t>
  </si>
  <si>
    <t>Percha / Perca</t>
  </si>
  <si>
    <t>Plaus / Plaus</t>
  </si>
  <si>
    <t>Waidbruck / Ponte Gardena</t>
  </si>
  <si>
    <t>Burgstall / Postal</t>
  </si>
  <si>
    <t>Prad am Stilfser Joch / Prato allo Stelvio</t>
  </si>
  <si>
    <t>Prettau / Predoi</t>
  </si>
  <si>
    <t>Proveis / Proves</t>
  </si>
  <si>
    <t>Ratschings / Racines</t>
  </si>
  <si>
    <t>Rasen-Antholz / Rasun Anterselva</t>
  </si>
  <si>
    <t>Ritten / Renon</t>
  </si>
  <si>
    <t>Riffian / Rifiano</t>
  </si>
  <si>
    <t>Mühlbach / Rio di Pusteria</t>
  </si>
  <si>
    <t>Rodeneck / Rodengo</t>
  </si>
  <si>
    <t>Salurn / Salorno</t>
  </si>
  <si>
    <t>Innichen / S.Candido</t>
  </si>
  <si>
    <t>Jenesien / S.Genesio Atesino</t>
  </si>
  <si>
    <t>St.Leonhard in Pass. / S.Leonardo in Passiria</t>
  </si>
  <si>
    <t>St.Lorenzen / S.Lorenzo di Sebato</t>
  </si>
  <si>
    <t>St.Martin in Thurn / S.Martino in Badia</t>
  </si>
  <si>
    <t>St.Martin in Passeier / S.Martino in Passiria</t>
  </si>
  <si>
    <t>St.Pankraz / S.Pancrazio</t>
  </si>
  <si>
    <t>St.Christina in Gröden / S.Cristina Val Gardena</t>
  </si>
  <si>
    <t>Sarntal / Sarentino</t>
  </si>
  <si>
    <t>Schenna / Scena</t>
  </si>
  <si>
    <t>Mühlwald / Selva dei Molini</t>
  </si>
  <si>
    <t>Wolkenstein in Gröden / Selva di Val Gardena</t>
  </si>
  <si>
    <t>Schnals / Senales</t>
  </si>
  <si>
    <t>Sexten / Sesto</t>
  </si>
  <si>
    <t>Schlanders / Silandro</t>
  </si>
  <si>
    <t>Schluderns / Sluderno</t>
  </si>
  <si>
    <t>Stilfs / Stelvio</t>
  </si>
  <si>
    <t>Terenten / Terento</t>
  </si>
  <si>
    <t>Terlan / Terlano</t>
  </si>
  <si>
    <t>Tramin a.d. Weinstr. / Termeno s.s.d.v.</t>
  </si>
  <si>
    <t>Tisens / Tesimo</t>
  </si>
  <si>
    <t>Tiers / Tires</t>
  </si>
  <si>
    <t>Tirol / Tirolo</t>
  </si>
  <si>
    <t>Truden im Naturpark / Trodena nel parco naturale</t>
  </si>
  <si>
    <t>Taufers im Münstertal / Tubre</t>
  </si>
  <si>
    <t>Ulten / Ultimo</t>
  </si>
  <si>
    <t>Pfatten / Vadena</t>
  </si>
  <si>
    <t>Olang / Valdaora</t>
  </si>
  <si>
    <t>Pfitsch / Val di Vizze</t>
  </si>
  <si>
    <t>Ahrntal / Valle Aurina</t>
  </si>
  <si>
    <t>Gsies / Valle di Casies</t>
  </si>
  <si>
    <t>Vintl / Vandoies</t>
  </si>
  <si>
    <t>Vahrn / Varna</t>
  </si>
  <si>
    <t>Vöran / Verano</t>
  </si>
  <si>
    <t>Niederdorf / Villabassa</t>
  </si>
  <si>
    <t>Villanders / Villandro</t>
  </si>
  <si>
    <t>Sterzing / Vipiteno</t>
  </si>
  <si>
    <t>Feldthurns / Velturno</t>
  </si>
  <si>
    <t>Wengen / La Valle</t>
  </si>
  <si>
    <t>U.L.Frau i.W.-St.Felix / Senale-S.Felice</t>
  </si>
  <si>
    <t>008_01</t>
  </si>
  <si>
    <t>008_02</t>
  </si>
  <si>
    <t>Bolzano</t>
  </si>
  <si>
    <t>Com_Code</t>
  </si>
  <si>
    <t>PAR_ID</t>
  </si>
  <si>
    <t>PAR_VALUE</t>
  </si>
  <si>
    <t>MinTarOrario</t>
  </si>
  <si>
    <t>MaxTarOra</t>
  </si>
  <si>
    <t>Die Sonne</t>
  </si>
  <si>
    <t>Il Sole</t>
  </si>
  <si>
    <t>Bozen</t>
  </si>
  <si>
    <t>Mailandstraße 131</t>
  </si>
  <si>
    <t>via Milano 131</t>
  </si>
  <si>
    <t>Das Segelschiff</t>
  </si>
  <si>
    <t>Il Veliero</t>
  </si>
  <si>
    <t>Venedigerstraße 49</t>
  </si>
  <si>
    <t>viale Venezia 49</t>
  </si>
  <si>
    <t xml:space="preserve">Das Aquarium </t>
  </si>
  <si>
    <t>L'Acquario</t>
  </si>
  <si>
    <t xml:space="preserve">Parmastraße 10 </t>
  </si>
  <si>
    <t xml:space="preserve">via Parma 10 </t>
  </si>
  <si>
    <t>Die Grille</t>
  </si>
  <si>
    <t>Il Grillo</t>
  </si>
  <si>
    <t>Genuastraße 94</t>
  </si>
  <si>
    <t xml:space="preserve">via Genova 94 </t>
  </si>
  <si>
    <t>Die Wolke</t>
  </si>
  <si>
    <t>La Nuvola</t>
  </si>
  <si>
    <t>Lagederweg 11</t>
  </si>
  <si>
    <t xml:space="preserve">vicolo Lageder </t>
  </si>
  <si>
    <t>Der Pandabär</t>
  </si>
  <si>
    <t>Il Panda</t>
  </si>
  <si>
    <t>Gaismairstraße 4</t>
  </si>
  <si>
    <t xml:space="preserve">via Gaismair 4 </t>
  </si>
  <si>
    <t>Der Schmetterling</t>
  </si>
  <si>
    <t>La Farfalla</t>
  </si>
  <si>
    <t>St. Johann-Gasse 23/a</t>
  </si>
  <si>
    <t xml:space="preserve">vicolo S.Giovanni 23/a </t>
  </si>
  <si>
    <t>Der Vierklee</t>
  </si>
  <si>
    <t>Il Quadrifoglio</t>
  </si>
  <si>
    <t xml:space="preserve">Angela-Nikoletti-Platz 9 </t>
  </si>
  <si>
    <t xml:space="preserve">piazza Angela Nikoletti 9 </t>
  </si>
  <si>
    <t>Casanova</t>
  </si>
  <si>
    <t>Firmian</t>
  </si>
  <si>
    <t>M-Montessori-Platz 12</t>
  </si>
  <si>
    <t>p.zza Montessori 12</t>
  </si>
  <si>
    <t>Yosyag</t>
  </si>
  <si>
    <t>Meran</t>
  </si>
  <si>
    <t>Merano</t>
  </si>
  <si>
    <t>Goethestraße 40/C</t>
  </si>
  <si>
    <t>via  Goethe 40/C</t>
  </si>
  <si>
    <t>Maia</t>
  </si>
  <si>
    <t>Maiastraße 1</t>
  </si>
  <si>
    <t>via Maia 1</t>
  </si>
  <si>
    <t>Pinocchio</t>
  </si>
  <si>
    <t>Brixen</t>
  </si>
  <si>
    <t>Bressanone</t>
  </si>
  <si>
    <t>Goethestraße 22</t>
  </si>
  <si>
    <t>via  Goethe 22</t>
  </si>
  <si>
    <t>Leifers</t>
  </si>
  <si>
    <t>Laives</t>
  </si>
  <si>
    <t>Schuldurchgang 28</t>
  </si>
  <si>
    <t>Passaggio zona scolastica 28</t>
  </si>
  <si>
    <t>DescComD</t>
  </si>
  <si>
    <t>DescKinderhortI</t>
  </si>
  <si>
    <t>DescKinderhortD</t>
  </si>
  <si>
    <t>DescComI</t>
  </si>
  <si>
    <t>DescIndD</t>
  </si>
  <si>
    <t>DescIndI</t>
  </si>
  <si>
    <t>CapCom</t>
  </si>
  <si>
    <t>DescLuogoD</t>
  </si>
  <si>
    <t>DescLuogoI</t>
  </si>
  <si>
    <t xml:space="preserve">Gemeinde Kinderhort </t>
  </si>
  <si>
    <t>Asilo nido Comunale</t>
  </si>
  <si>
    <t>KinderhortFullNameI</t>
  </si>
  <si>
    <t>KinderhortCode</t>
  </si>
  <si>
    <t>008_03</t>
  </si>
  <si>
    <t>008_04</t>
  </si>
  <si>
    <t>008_05</t>
  </si>
  <si>
    <t>008_06</t>
  </si>
  <si>
    <t>008_07</t>
  </si>
  <si>
    <t>008_08</t>
  </si>
  <si>
    <t>008_09</t>
  </si>
  <si>
    <t>008_10</t>
  </si>
  <si>
    <t>051_01</t>
  </si>
  <si>
    <t>051_02</t>
  </si>
  <si>
    <t>011_01</t>
  </si>
  <si>
    <t>040_01</t>
  </si>
  <si>
    <t>KinderhortFullNameD</t>
  </si>
  <si>
    <t>Com_Desc_I</t>
  </si>
  <si>
    <t>Com_Desc_D</t>
  </si>
  <si>
    <t>COM_DESC_BIL</t>
  </si>
  <si>
    <t>Aldino</t>
  </si>
  <si>
    <t>Aldein</t>
  </si>
  <si>
    <t>Andriano</t>
  </si>
  <si>
    <t>Andrian</t>
  </si>
  <si>
    <t>Anterivo</t>
  </si>
  <si>
    <t>Altrei</t>
  </si>
  <si>
    <t>Appiano s.s.d.v.</t>
  </si>
  <si>
    <t>Eppan a.d. Weinstr.</t>
  </si>
  <si>
    <t>Avelengo</t>
  </si>
  <si>
    <t>Hafling</t>
  </si>
  <si>
    <t>Badia</t>
  </si>
  <si>
    <t>Abtei</t>
  </si>
  <si>
    <t>Barbiano</t>
  </si>
  <si>
    <t>Barbian</t>
  </si>
  <si>
    <t>Braies</t>
  </si>
  <si>
    <t>Prags</t>
  </si>
  <si>
    <t>Brennero</t>
  </si>
  <si>
    <t>Brenner</t>
  </si>
  <si>
    <t>Bronzolo</t>
  </si>
  <si>
    <t>Branzoll</t>
  </si>
  <si>
    <t>Brunico</t>
  </si>
  <si>
    <t>Bruneck</t>
  </si>
  <si>
    <t>Caines</t>
  </si>
  <si>
    <t>Kuens</t>
  </si>
  <si>
    <t>Caldaro s.s.d.v.</t>
  </si>
  <si>
    <t>Kaltern a.d. Weinstr.</t>
  </si>
  <si>
    <t>Campo di Trens</t>
  </si>
  <si>
    <t>Freienfeld</t>
  </si>
  <si>
    <t>Campo Tures</t>
  </si>
  <si>
    <t>Sand in Taufers</t>
  </si>
  <si>
    <t>Castelbello-Ciardes</t>
  </si>
  <si>
    <t>Kastelbell-Tschars</t>
  </si>
  <si>
    <t>Castelrotto</t>
  </si>
  <si>
    <t>Kastelruth</t>
  </si>
  <si>
    <t>Cermes</t>
  </si>
  <si>
    <t>Tscherms</t>
  </si>
  <si>
    <t>Chienes</t>
  </si>
  <si>
    <t>Kiens</t>
  </si>
  <si>
    <t>Chiusa</t>
  </si>
  <si>
    <t>Klausen</t>
  </si>
  <si>
    <t>Cornedo all'Isarco</t>
  </si>
  <si>
    <t>Karneid</t>
  </si>
  <si>
    <t>Cortaccia s.s.d.v.</t>
  </si>
  <si>
    <t>Kurtatsch a.d.Weinstr.</t>
  </si>
  <si>
    <t>Cortina s.s.d.v.</t>
  </si>
  <si>
    <t>Kurtinig a.d. Weinstr.</t>
  </si>
  <si>
    <t>Corvara in Badia</t>
  </si>
  <si>
    <t>Corvara</t>
  </si>
  <si>
    <t>Curon Venosta</t>
  </si>
  <si>
    <t>Graun im Vinschgau</t>
  </si>
  <si>
    <t>Dobbiaco</t>
  </si>
  <si>
    <t>Toblach</t>
  </si>
  <si>
    <t>Egna</t>
  </si>
  <si>
    <t>Neumarkt</t>
  </si>
  <si>
    <t>Falzes</t>
  </si>
  <si>
    <t>Pfalzen</t>
  </si>
  <si>
    <t>Fie' allo Sciliar</t>
  </si>
  <si>
    <t>Völs am Schlern</t>
  </si>
  <si>
    <t>Fortezza</t>
  </si>
  <si>
    <t>Franzensfeste</t>
  </si>
  <si>
    <t>Funes</t>
  </si>
  <si>
    <t>Villnöss</t>
  </si>
  <si>
    <t>Gais</t>
  </si>
  <si>
    <t>Gargazzone</t>
  </si>
  <si>
    <t>Gargazon</t>
  </si>
  <si>
    <t>Glorenza</t>
  </si>
  <si>
    <t>Glurns</t>
  </si>
  <si>
    <t>La Valle</t>
  </si>
  <si>
    <t>Wengen</t>
  </si>
  <si>
    <t>Laces</t>
  </si>
  <si>
    <t>Latsch</t>
  </si>
  <si>
    <t>Lagundo</t>
  </si>
  <si>
    <t>Algund</t>
  </si>
  <si>
    <t>Laion</t>
  </si>
  <si>
    <t>Lajen</t>
  </si>
  <si>
    <t>Lana</t>
  </si>
  <si>
    <t>Lasa</t>
  </si>
  <si>
    <t>Laas</t>
  </si>
  <si>
    <t>Lauregno</t>
  </si>
  <si>
    <t>Laurein</t>
  </si>
  <si>
    <t>Luson</t>
  </si>
  <si>
    <t>Lüsen</t>
  </si>
  <si>
    <t>Magre' s.s.d.v.</t>
  </si>
  <si>
    <t>Margreid a.d. Weinstr.</t>
  </si>
  <si>
    <t>Malles Venosta</t>
  </si>
  <si>
    <t>Mals</t>
  </si>
  <si>
    <t>Marebbe</t>
  </si>
  <si>
    <t>Enneberg</t>
  </si>
  <si>
    <t>Marlengo</t>
  </si>
  <si>
    <t>Marling</t>
  </si>
  <si>
    <t>Martello</t>
  </si>
  <si>
    <t>Martell</t>
  </si>
  <si>
    <t>Meltina</t>
  </si>
  <si>
    <t>Mölten</t>
  </si>
  <si>
    <t>Monguelfo-Tesido</t>
  </si>
  <si>
    <t>Welsberg-Taisten</t>
  </si>
  <si>
    <t>Montagna</t>
  </si>
  <si>
    <t>Montan</t>
  </si>
  <si>
    <t>Moso in Passiria</t>
  </si>
  <si>
    <t>Moos in Passeier</t>
  </si>
  <si>
    <t>Nalles</t>
  </si>
  <si>
    <t>Nals</t>
  </si>
  <si>
    <t>Naturno</t>
  </si>
  <si>
    <t>Naturns</t>
  </si>
  <si>
    <t>Naz-Sciaves</t>
  </si>
  <si>
    <t>Natz-Schabs</t>
  </si>
  <si>
    <t>Nova Levante</t>
  </si>
  <si>
    <t>Welschnofen</t>
  </si>
  <si>
    <t>Nova Ponente</t>
  </si>
  <si>
    <t>Deutschnofen</t>
  </si>
  <si>
    <t>Ora</t>
  </si>
  <si>
    <t>Auer</t>
  </si>
  <si>
    <t>Ortisei</t>
  </si>
  <si>
    <t>St.Ulrich</t>
  </si>
  <si>
    <t>Parcines</t>
  </si>
  <si>
    <t>Partschins</t>
  </si>
  <si>
    <t>Perca</t>
  </si>
  <si>
    <t>Percha</t>
  </si>
  <si>
    <t>Plaus</t>
  </si>
  <si>
    <t>Ponte Gardena</t>
  </si>
  <si>
    <t>Waidbruck</t>
  </si>
  <si>
    <t>Postal</t>
  </si>
  <si>
    <t>Burgstall</t>
  </si>
  <si>
    <t>Prato allo Stelvio</t>
  </si>
  <si>
    <t>Prad am Stilfser Joch</t>
  </si>
  <si>
    <t>Predoi</t>
  </si>
  <si>
    <t>Prettau</t>
  </si>
  <si>
    <t>Proves</t>
  </si>
  <si>
    <t>Proveis</t>
  </si>
  <si>
    <t>Racines</t>
  </si>
  <si>
    <t>Ratschings</t>
  </si>
  <si>
    <t>Rasun Anterselva</t>
  </si>
  <si>
    <t>Rasen-Antholz</t>
  </si>
  <si>
    <t>Renon</t>
  </si>
  <si>
    <t>Ritten</t>
  </si>
  <si>
    <t>Rifiano</t>
  </si>
  <si>
    <t>Riffian</t>
  </si>
  <si>
    <t>Rio di Pusteria</t>
  </si>
  <si>
    <t>Mühlbach</t>
  </si>
  <si>
    <t>Rodengo</t>
  </si>
  <si>
    <t>Rodeneck</t>
  </si>
  <si>
    <t>S.Candido</t>
  </si>
  <si>
    <t>Innichen</t>
  </si>
  <si>
    <t>S.Cristina Val Gardena</t>
  </si>
  <si>
    <t>St.Christina in Gröden</t>
  </si>
  <si>
    <t>S.Genesio Atesino</t>
  </si>
  <si>
    <t>Jenesien</t>
  </si>
  <si>
    <t>S.Leonardo in Passiria</t>
  </si>
  <si>
    <t>St.Leonhard in Pass.</t>
  </si>
  <si>
    <t>S.Lorenzo di Sebato</t>
  </si>
  <si>
    <t>St.Lorenzen</t>
  </si>
  <si>
    <t>S.Martino in Badia</t>
  </si>
  <si>
    <t>St.Martin in Thurn</t>
  </si>
  <si>
    <t>S.Martino in Passiria</t>
  </si>
  <si>
    <t>St.Martin in Passeier</t>
  </si>
  <si>
    <t>S.Pancrazio</t>
  </si>
  <si>
    <t>St.Pankraz</t>
  </si>
  <si>
    <t>Salorno</t>
  </si>
  <si>
    <t>Salurn</t>
  </si>
  <si>
    <t>Sarentino</t>
  </si>
  <si>
    <t>Sarntal</t>
  </si>
  <si>
    <t>Scena</t>
  </si>
  <si>
    <t>Schenna</t>
  </si>
  <si>
    <t>Selva dei Molini</t>
  </si>
  <si>
    <t>Mühlwald</t>
  </si>
  <si>
    <t>Selva di Val Gardena</t>
  </si>
  <si>
    <t>Wolkenstein in Gröden</t>
  </si>
  <si>
    <t>Senales</t>
  </si>
  <si>
    <t>Schnals</t>
  </si>
  <si>
    <t>Senale-S.Felice</t>
  </si>
  <si>
    <t>U.L.Frau i.W.-St.Felix</t>
  </si>
  <si>
    <t>Sesto</t>
  </si>
  <si>
    <t>Sexten</t>
  </si>
  <si>
    <t>Silandro</t>
  </si>
  <si>
    <t>Schlanders</t>
  </si>
  <si>
    <t>Sluderno</t>
  </si>
  <si>
    <t>Schluderns</t>
  </si>
  <si>
    <t>Stelvio</t>
  </si>
  <si>
    <t>Stilfs</t>
  </si>
  <si>
    <t>Terento</t>
  </si>
  <si>
    <t>Terenten</t>
  </si>
  <si>
    <t>Terlano</t>
  </si>
  <si>
    <t>Terlan</t>
  </si>
  <si>
    <t>Termeno s.s.d.v.</t>
  </si>
  <si>
    <t>Tramin a.d. Weinstr.</t>
  </si>
  <si>
    <t>Tesimo</t>
  </si>
  <si>
    <t>Tisens</t>
  </si>
  <si>
    <t>Tires</t>
  </si>
  <si>
    <t>Tiers</t>
  </si>
  <si>
    <t>Tirolo</t>
  </si>
  <si>
    <t>Tirol</t>
  </si>
  <si>
    <t>Trodena nel parco naturale</t>
  </si>
  <si>
    <t>Truden im Naturpark</t>
  </si>
  <si>
    <t>Tubre</t>
  </si>
  <si>
    <t>Taufers im Münstertal</t>
  </si>
  <si>
    <t>Ultimo</t>
  </si>
  <si>
    <t>Ulten</t>
  </si>
  <si>
    <t>Vadena</t>
  </si>
  <si>
    <t>Pfatten</t>
  </si>
  <si>
    <t>Val di Vizze</t>
  </si>
  <si>
    <t>Pfitsch</t>
  </si>
  <si>
    <t>Valdaora</t>
  </si>
  <si>
    <t>Olang</t>
  </si>
  <si>
    <t>Valle Aurina</t>
  </si>
  <si>
    <t>Ahrntal</t>
  </si>
  <si>
    <t>Valle di Casies</t>
  </si>
  <si>
    <t>Gsies</t>
  </si>
  <si>
    <t>Vandoies</t>
  </si>
  <si>
    <t>Vintl</t>
  </si>
  <si>
    <t>Varna</t>
  </si>
  <si>
    <t>Vahrn</t>
  </si>
  <si>
    <t>Velturno</t>
  </si>
  <si>
    <t>Feldthurns</t>
  </si>
  <si>
    <t>Verano</t>
  </si>
  <si>
    <t>Vöran</t>
  </si>
  <si>
    <t>Villabassa</t>
  </si>
  <si>
    <t>Niederdorf</t>
  </si>
  <si>
    <t>Villandro</t>
  </si>
  <si>
    <t>Villanders</t>
  </si>
  <si>
    <t>Vipiteno</t>
  </si>
  <si>
    <t>Sterzing</t>
  </si>
  <si>
    <t>ASILO_Code</t>
  </si>
  <si>
    <t>Com_Code_util</t>
  </si>
  <si>
    <t>DomandaKH</t>
  </si>
  <si>
    <t>Com_Desc</t>
  </si>
  <si>
    <t>KinderhortFullName</t>
  </si>
  <si>
    <t>Originale</t>
  </si>
  <si>
    <t>Original</t>
  </si>
  <si>
    <t>Da parte dell'Agenzia</t>
  </si>
  <si>
    <t>Von Amts wegen</t>
  </si>
  <si>
    <t>Der Familienagentur vorbehalten</t>
  </si>
  <si>
    <t>Nummer Gesuch</t>
  </si>
  <si>
    <t>Status Gesuch</t>
  </si>
  <si>
    <t>D</t>
  </si>
  <si>
    <t>Bestandteil des Ansuchens um einen Beitrag  für den Kinderhort Dienst</t>
  </si>
  <si>
    <t>Gemeinde:</t>
  </si>
  <si>
    <t>Jahr</t>
  </si>
  <si>
    <t>KINDERHORT</t>
  </si>
  <si>
    <t>Aufnahme-
kapazität</t>
  </si>
  <si>
    <t>Kosten des Dienstes
laut Kostenvoranschlag
Euro</t>
  </si>
  <si>
    <t>Einnahmen laut Kostenvoranschlag
Euro</t>
  </si>
  <si>
    <t>Andere Einnahmen
Euro</t>
  </si>
  <si>
    <t>Angesuchter Beitrag 
Euro</t>
  </si>
  <si>
    <r>
      <t xml:space="preserve">Gemeinde nutzer des Dienstes
</t>
    </r>
    <r>
      <rPr>
        <b/>
        <sz val="8"/>
        <rFont val="Arial"/>
        <family val="2"/>
      </rPr>
      <t>(nach Wohnsitz/
ständiger Wohnsitz des Kindes)</t>
    </r>
  </si>
  <si>
    <t>Vormittags</t>
  </si>
  <si>
    <t>Nachmittags</t>
  </si>
  <si>
    <t>Ganztags</t>
  </si>
  <si>
    <t>Ganztags verlängert</t>
  </si>
  <si>
    <t>Kinder nach Stundentafel</t>
  </si>
  <si>
    <t>Entsprechend dem Stundensatz</t>
  </si>
  <si>
    <t>Information zum Ausfüllung</t>
  </si>
  <si>
    <t>Für jeden ausgewählten Dienst müssen die weissen Felder ausgefüllt werden, wobei für nicht präsente Daten eine 0 ainzugeben ist</t>
  </si>
  <si>
    <t>Die in den  mit grünem Hintergrund versehenen Zellen eingetragenen Daten müssen mit den im Ansuchen eingetragenen Daten übereinstimmen</t>
  </si>
  <si>
    <t>ComAN_Desc</t>
  </si>
  <si>
    <t>ComAN_CODE</t>
  </si>
  <si>
    <t>ComAN_Desc_D</t>
  </si>
  <si>
    <t>ComAN_Desc_I</t>
  </si>
  <si>
    <t>Öffnungstage im Jahr</t>
  </si>
  <si>
    <t>Anzahl Kinder</t>
  </si>
  <si>
    <t>Ortlesstraße 48</t>
  </si>
  <si>
    <t>via Ortles 48</t>
  </si>
  <si>
    <t>Hilber-Hof-Strasse 5, St. Jakob</t>
  </si>
  <si>
    <t>Via Maso Hilber 5, San Giacomo</t>
  </si>
  <si>
    <t>040_02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</si>
</sst>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 x14ac:knownFonts="1">
    <font>
      <sz val="10"/>
      <name val="Arial"/>
    </font>
    <font>
      <b/>
      <sz val="11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</borders>
  <cellStyleXfs count="5">
    <xf numFmtId="0" fontId="0" fillId="0" borderId="0"/>
    <xf numFmtId="164" fontId="7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Border="1"/>
    <xf numFmtId="0" fontId="6" fillId="0" borderId="0" xfId="0" applyFont="1" applyBorder="1"/>
    <xf numFmtId="0" fontId="0" fillId="0" borderId="0" xfId="0" applyFill="1" applyBorder="1"/>
    <xf numFmtId="3" fontId="4" fillId="0" borderId="5" xfId="0" applyNumberFormat="1" applyFont="1" applyFill="1" applyBorder="1" applyAlignment="1" applyProtection="1">
      <alignment horizontal="right"/>
      <protection locked="0"/>
    </xf>
    <xf numFmtId="0" fontId="1" fillId="0" borderId="0" xfId="0" applyFont="1" applyFill="1" applyBorder="1" applyAlignment="1">
      <alignment vertical="top" wrapText="1"/>
    </xf>
    <xf numFmtId="3" fontId="4" fillId="0" borderId="0" xfId="0" applyNumberFormat="1" applyFont="1" applyFill="1" applyBorder="1" applyAlignment="1">
      <alignment horizontal="right"/>
    </xf>
    <xf numFmtId="0" fontId="1" fillId="3" borderId="6" xfId="0" applyFont="1" applyFill="1" applyBorder="1" applyProtection="1">
      <protection locked="0"/>
    </xf>
    <xf numFmtId="3" fontId="4" fillId="0" borderId="7" xfId="0" applyNumberFormat="1" applyFont="1" applyFill="1" applyBorder="1" applyAlignment="1" applyProtection="1">
      <alignment horizontal="right"/>
      <protection locked="0"/>
    </xf>
    <xf numFmtId="0" fontId="1" fillId="0" borderId="8" xfId="0" applyFont="1" applyFill="1" applyBorder="1" applyProtection="1">
      <protection locked="0"/>
    </xf>
    <xf numFmtId="49" fontId="5" fillId="0" borderId="12" xfId="0" applyNumberFormat="1" applyFont="1" applyBorder="1"/>
    <xf numFmtId="0" fontId="0" fillId="0" borderId="0" xfId="0"/>
    <xf numFmtId="0" fontId="0" fillId="0" borderId="12" xfId="0" applyBorder="1"/>
    <xf numFmtId="0" fontId="2" fillId="0" borderId="12" xfId="0" applyFont="1" applyBorder="1" applyAlignment="1">
      <alignment horizontal="left" wrapText="1"/>
    </xf>
    <xf numFmtId="0" fontId="2" fillId="0" borderId="12" xfId="0" applyFont="1" applyFill="1" applyBorder="1" applyAlignment="1">
      <alignment horizontal="left" wrapText="1"/>
    </xf>
    <xf numFmtId="0" fontId="5" fillId="0" borderId="12" xfId="0" applyFont="1" applyBorder="1"/>
    <xf numFmtId="0" fontId="0" fillId="0" borderId="12" xfId="0" applyBorder="1" applyAlignment="1">
      <alignment wrapText="1"/>
    </xf>
    <xf numFmtId="0" fontId="0" fillId="0" borderId="12" xfId="0" applyBorder="1" applyAlignment="1">
      <alignment horizontal="left"/>
    </xf>
    <xf numFmtId="0" fontId="0" fillId="0" borderId="12" xfId="0" applyFont="1" applyFill="1" applyBorder="1"/>
    <xf numFmtId="0" fontId="5" fillId="0" borderId="0" xfId="2"/>
    <xf numFmtId="0" fontId="0" fillId="4" borderId="10" xfId="0" applyFill="1" applyBorder="1"/>
    <xf numFmtId="0" fontId="0" fillId="4" borderId="0" xfId="0" applyFill="1" applyBorder="1"/>
    <xf numFmtId="0" fontId="0" fillId="4" borderId="9" xfId="0" applyFill="1" applyBorder="1"/>
    <xf numFmtId="0" fontId="6" fillId="4" borderId="13" xfId="0" applyFont="1" applyFill="1" applyBorder="1"/>
    <xf numFmtId="0" fontId="0" fillId="4" borderId="1" xfId="0" applyFill="1" applyBorder="1"/>
    <xf numFmtId="0" fontId="8" fillId="4" borderId="10" xfId="2" applyFont="1" applyFill="1" applyBorder="1" applyAlignment="1">
      <alignment vertical="center"/>
    </xf>
    <xf numFmtId="0" fontId="5" fillId="4" borderId="10" xfId="2" applyFont="1" applyFill="1" applyBorder="1" applyAlignment="1">
      <alignment vertical="center"/>
    </xf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3" fontId="0" fillId="0" borderId="0" xfId="0" applyNumberFormat="1" applyBorder="1"/>
    <xf numFmtId="0" fontId="5" fillId="0" borderId="4" xfId="2" applyFill="1" applyBorder="1" applyProtection="1">
      <protection locked="0"/>
    </xf>
    <xf numFmtId="0" fontId="5" fillId="0" borderId="17" xfId="2" applyFill="1" applyBorder="1" applyProtection="1">
      <protection locked="0"/>
    </xf>
    <xf numFmtId="3" fontId="4" fillId="0" borderId="20" xfId="0" applyNumberFormat="1" applyFont="1" applyFill="1" applyBorder="1" applyAlignment="1" applyProtection="1">
      <alignment horizontal="right"/>
      <protection locked="0"/>
    </xf>
    <xf numFmtId="0" fontId="5" fillId="5" borderId="19" xfId="0" applyFont="1" applyFill="1" applyBorder="1"/>
    <xf numFmtId="0" fontId="5" fillId="5" borderId="18" xfId="0" applyFont="1" applyFill="1" applyBorder="1"/>
    <xf numFmtId="0" fontId="1" fillId="5" borderId="15" xfId="0" applyFont="1" applyFill="1" applyBorder="1" applyAlignment="1">
      <alignment vertical="top" wrapText="1"/>
    </xf>
    <xf numFmtId="0" fontId="1" fillId="5" borderId="14" xfId="0" applyFont="1" applyFill="1" applyBorder="1" applyAlignment="1">
      <alignment horizontal="right" vertical="top" wrapText="1"/>
    </xf>
    <xf numFmtId="0" fontId="1" fillId="5" borderId="5" xfId="0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 applyProtection="1">
      <alignment horizontal="right" vertical="center"/>
    </xf>
    <xf numFmtId="3" fontId="2" fillId="2" borderId="7" xfId="0" applyNumberFormat="1" applyFont="1" applyFill="1" applyBorder="1" applyAlignment="1" applyProtection="1">
      <alignment horizontal="right" vertical="center"/>
    </xf>
    <xf numFmtId="3" fontId="4" fillId="0" borderId="21" xfId="0" applyNumberFormat="1" applyFont="1" applyFill="1" applyBorder="1" applyAlignment="1" applyProtection="1">
      <alignment horizontal="right"/>
      <protection locked="0"/>
    </xf>
    <xf numFmtId="3" fontId="2" fillId="2" borderId="21" xfId="0" applyNumberFormat="1" applyFont="1" applyFill="1" applyBorder="1" applyAlignment="1" applyProtection="1">
      <alignment horizontal="right" vertical="center"/>
    </xf>
    <xf numFmtId="3" fontId="6" fillId="2" borderId="7" xfId="0" applyNumberFormat="1" applyFont="1" applyFill="1" applyBorder="1" applyProtection="1"/>
    <xf numFmtId="1" fontId="4" fillId="0" borderId="22" xfId="0" applyNumberFormat="1" applyFont="1" applyFill="1" applyBorder="1" applyAlignment="1" applyProtection="1">
      <alignment horizontal="right"/>
      <protection locked="0"/>
    </xf>
    <xf numFmtId="164" fontId="4" fillId="0" borderId="22" xfId="1" applyFont="1" applyFill="1" applyBorder="1" applyAlignment="1" applyProtection="1">
      <alignment horizontal="right"/>
      <protection locked="0"/>
    </xf>
    <xf numFmtId="0" fontId="1" fillId="5" borderId="23" xfId="0" applyFont="1" applyFill="1" applyBorder="1" applyAlignment="1">
      <alignment horizontal="center" vertical="top" wrapText="1"/>
    </xf>
    <xf numFmtId="0" fontId="1" fillId="5" borderId="23" xfId="2" applyFont="1" applyFill="1" applyBorder="1" applyAlignment="1">
      <alignment horizontal="center" vertical="top" wrapText="1"/>
    </xf>
    <xf numFmtId="0" fontId="8" fillId="5" borderId="24" xfId="0" applyFont="1" applyFill="1" applyBorder="1" applyAlignment="1">
      <alignment horizontal="left" vertical="center"/>
    </xf>
    <xf numFmtId="0" fontId="8" fillId="5" borderId="25" xfId="0" applyFont="1" applyFill="1" applyBorder="1" applyAlignment="1">
      <alignment horizontal="left" vertical="center"/>
    </xf>
    <xf numFmtId="0" fontId="5" fillId="5" borderId="8" xfId="0" applyFont="1" applyFill="1" applyBorder="1"/>
    <xf numFmtId="0" fontId="5" fillId="5" borderId="11" xfId="0" applyFont="1" applyFill="1" applyBorder="1"/>
    <xf numFmtId="0" fontId="1" fillId="5" borderId="26" xfId="0" applyFont="1" applyFill="1" applyBorder="1" applyAlignment="1">
      <alignment horizontal="center" vertical="top" wrapText="1"/>
    </xf>
    <xf numFmtId="0" fontId="1" fillId="5" borderId="27" xfId="2" applyFont="1" applyFill="1" applyBorder="1" applyAlignment="1">
      <alignment horizontal="center" vertical="top" wrapText="1"/>
    </xf>
    <xf numFmtId="4" fontId="1" fillId="2" borderId="28" xfId="1" applyNumberFormat="1" applyFont="1" applyFill="1" applyBorder="1" applyAlignment="1" applyProtection="1">
      <alignment horizontal="right"/>
    </xf>
    <xf numFmtId="4" fontId="6" fillId="2" borderId="8" xfId="0" applyNumberFormat="1" applyFont="1" applyFill="1" applyBorder="1"/>
    <xf numFmtId="3" fontId="6" fillId="2" borderId="11" xfId="0" applyNumberFormat="1" applyFont="1" applyFill="1" applyBorder="1" applyProtection="1"/>
    <xf numFmtId="0" fontId="4" fillId="0" borderId="32" xfId="0" applyFont="1" applyFill="1" applyBorder="1" applyAlignment="1" applyProtection="1">
      <protection locked="0"/>
    </xf>
    <xf numFmtId="3" fontId="2" fillId="2" borderId="33" xfId="0" applyNumberFormat="1" applyFont="1" applyFill="1" applyBorder="1" applyAlignment="1" applyProtection="1">
      <alignment horizontal="right" vertical="center"/>
    </xf>
    <xf numFmtId="0" fontId="4" fillId="0" borderId="30" xfId="0" applyFont="1" applyFill="1" applyBorder="1" applyAlignment="1" applyProtection="1">
      <protection locked="0"/>
    </xf>
    <xf numFmtId="3" fontId="2" fillId="2" borderId="31" xfId="0" applyNumberFormat="1" applyFont="1" applyFill="1" applyBorder="1" applyAlignment="1" applyProtection="1">
      <alignment horizontal="right" vertical="center"/>
    </xf>
    <xf numFmtId="0" fontId="4" fillId="0" borderId="8" xfId="0" applyFont="1" applyFill="1" applyBorder="1" applyAlignment="1" applyProtection="1">
      <protection locked="0"/>
    </xf>
    <xf numFmtId="3" fontId="2" fillId="2" borderId="11" xfId="0" applyNumberFormat="1" applyFont="1" applyFill="1" applyBorder="1" applyAlignment="1" applyProtection="1">
      <alignment horizontal="right" vertical="center"/>
    </xf>
    <xf numFmtId="0" fontId="5" fillId="0" borderId="0" xfId="2"/>
    <xf numFmtId="0" fontId="5" fillId="0" borderId="0" xfId="2" applyFill="1"/>
    <xf numFmtId="14" fontId="0" fillId="0" borderId="0" xfId="0" applyNumberFormat="1"/>
    <xf numFmtId="14" fontId="0" fillId="0" borderId="12" xfId="0" applyNumberFormat="1" applyBorder="1"/>
    <xf numFmtId="0" fontId="1" fillId="5" borderId="15" xfId="0" applyFont="1" applyFill="1" applyBorder="1" applyAlignment="1">
      <alignment horizontal="center" vertical="top" wrapText="1"/>
    </xf>
    <xf numFmtId="0" fontId="1" fillId="5" borderId="30" xfId="0" applyFont="1" applyFill="1" applyBorder="1" applyAlignment="1">
      <alignment horizontal="center" vertical="top" wrapText="1"/>
    </xf>
    <xf numFmtId="0" fontId="1" fillId="5" borderId="16" xfId="0" applyFont="1" applyFill="1" applyBorder="1" applyAlignment="1">
      <alignment horizontal="center" vertical="top" wrapText="1"/>
    </xf>
    <xf numFmtId="0" fontId="1" fillId="5" borderId="5" xfId="0" applyFont="1" applyFill="1" applyBorder="1" applyAlignment="1">
      <alignment horizontal="center" vertical="top" wrapText="1"/>
    </xf>
    <xf numFmtId="0" fontId="1" fillId="5" borderId="29" xfId="0" applyFont="1" applyFill="1" applyBorder="1" applyAlignment="1">
      <alignment horizontal="center" vertical="top" wrapText="1"/>
    </xf>
    <xf numFmtId="0" fontId="1" fillId="5" borderId="31" xfId="0" applyFont="1" applyFill="1" applyBorder="1" applyAlignment="1">
      <alignment horizontal="center" vertical="top" wrapText="1"/>
    </xf>
  </cellXfs>
  <cellStyles count="5">
    <cellStyle name="Comma 2" xfId="4" xr:uid="{00000000-0005-0000-0000-000001000000}"/>
    <cellStyle name="Comma 3" xfId="3" xr:uid="{00000000-0005-0000-0000-000002000000}"/>
    <cellStyle name="Migliaia" xfId="1" builtinId="3"/>
    <cellStyle name="Normal 2" xfId="2" xr:uid="{00000000-0005-0000-0000-000004000000}"/>
    <cellStyle name="Normale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39"/>
  <sheetViews>
    <sheetView showGridLines="0" tabSelected="1" workbookViewId="0">
      <selection activeCell="C18" sqref="C18"/>
    </sheetView>
  </sheetViews>
  <sheetFormatPr defaultColWidth="11.42578125" defaultRowHeight="12.75" x14ac:dyDescent="0.2"/>
  <cols>
    <col min="1" max="1" width="53.7109375" style="1" customWidth="1"/>
    <col min="2" max="7" width="22.28515625" style="1" customWidth="1"/>
    <col min="8" max="8" width="13.28515625" style="1" hidden="1" customWidth="1"/>
    <col min="9" max="9" width="16.5703125" style="3" hidden="1" customWidth="1"/>
    <col min="10" max="10" width="0" style="1" hidden="1" customWidth="1"/>
    <col min="11" max="25" width="11.42578125" style="1"/>
    <col min="26" max="26" width="0" style="1" hidden="1" customWidth="1"/>
    <col min="27" max="16384" width="11.42578125" style="1"/>
  </cols>
  <sheetData>
    <row r="1" spans="1:26" ht="15.75" x14ac:dyDescent="0.25">
      <c r="A1" s="23" t="s">
        <v>558</v>
      </c>
      <c r="B1" s="24"/>
      <c r="C1" s="24"/>
      <c r="D1" s="24"/>
      <c r="E1" s="24"/>
      <c r="F1" s="48" t="s">
        <v>554</v>
      </c>
      <c r="G1" s="49"/>
      <c r="I1" s="3" t="s">
        <v>557</v>
      </c>
      <c r="Z1" s="1" t="s">
        <v>547</v>
      </c>
    </row>
    <row r="2" spans="1:26" x14ac:dyDescent="0.2">
      <c r="A2" s="20"/>
      <c r="B2" s="21"/>
      <c r="C2" s="21"/>
      <c r="D2" s="21"/>
      <c r="E2" s="21"/>
      <c r="F2" s="34"/>
      <c r="G2" s="35"/>
    </row>
    <row r="3" spans="1:26" ht="17.25" customHeight="1" x14ac:dyDescent="0.2">
      <c r="A3" s="36" t="s">
        <v>559</v>
      </c>
      <c r="B3" s="37" t="s">
        <v>560</v>
      </c>
      <c r="C3" s="21"/>
      <c r="D3" s="21"/>
      <c r="E3" s="21"/>
      <c r="F3" s="50" t="s">
        <v>555</v>
      </c>
      <c r="G3" s="51" t="s">
        <v>556</v>
      </c>
      <c r="H3" s="3"/>
      <c r="I3" s="5" t="s">
        <v>236</v>
      </c>
    </row>
    <row r="4" spans="1:26" ht="21.75" customHeight="1" thickBot="1" x14ac:dyDescent="0.3">
      <c r="A4" s="9"/>
      <c r="B4" s="7"/>
      <c r="C4" s="21"/>
      <c r="D4" s="21"/>
      <c r="E4" s="21"/>
      <c r="F4" s="32"/>
      <c r="G4" s="31"/>
      <c r="H4" s="3"/>
      <c r="I4" s="6" t="str">
        <f>IFERROR(VLOOKUP(A4,LK_Comuni!$A:$B,2,0),"")</f>
        <v/>
      </c>
    </row>
    <row r="5" spans="1:26" x14ac:dyDescent="0.2">
      <c r="A5" s="20"/>
      <c r="B5" s="21"/>
      <c r="C5" s="21"/>
      <c r="D5" s="21"/>
      <c r="E5" s="21"/>
      <c r="F5" s="21"/>
      <c r="G5" s="22"/>
      <c r="H5" s="3"/>
    </row>
    <row r="6" spans="1:26" ht="105" x14ac:dyDescent="0.2">
      <c r="A6" s="52" t="s">
        <v>561</v>
      </c>
      <c r="B6" s="46" t="s">
        <v>562</v>
      </c>
      <c r="C6" s="46" t="s">
        <v>581</v>
      </c>
      <c r="D6" s="47" t="s">
        <v>563</v>
      </c>
      <c r="E6" s="47" t="s">
        <v>564</v>
      </c>
      <c r="F6" s="47" t="s">
        <v>565</v>
      </c>
      <c r="G6" s="53" t="s">
        <v>566</v>
      </c>
      <c r="H6" s="3"/>
      <c r="I6" s="5" t="s">
        <v>545</v>
      </c>
    </row>
    <row r="7" spans="1:26" ht="16.5" customHeight="1" x14ac:dyDescent="0.25">
      <c r="A7" s="33"/>
      <c r="B7" s="44"/>
      <c r="C7" s="44"/>
      <c r="D7" s="45"/>
      <c r="E7" s="45"/>
      <c r="F7" s="45"/>
      <c r="G7" s="54">
        <f>(D7-E7-F7)*50/100</f>
        <v>0</v>
      </c>
      <c r="H7" s="3"/>
      <c r="I7" s="6" t="str">
        <f>IFERROR(VLOOKUP(A7,LK_Kinderhorte!$L:$M,2,0),"")</f>
        <v/>
      </c>
    </row>
    <row r="8" spans="1:26" x14ac:dyDescent="0.2">
      <c r="A8" s="20"/>
      <c r="B8" s="21"/>
      <c r="C8" s="21"/>
      <c r="D8" s="21"/>
      <c r="E8" s="21"/>
      <c r="F8" s="21"/>
      <c r="G8" s="22"/>
      <c r="H8" s="3"/>
    </row>
    <row r="9" spans="1:26" ht="34.5" customHeight="1" x14ac:dyDescent="0.2">
      <c r="A9" s="67" t="s">
        <v>567</v>
      </c>
      <c r="B9" s="69" t="s">
        <v>572</v>
      </c>
      <c r="C9" s="69"/>
      <c r="D9" s="69"/>
      <c r="E9" s="69"/>
      <c r="F9" s="69" t="s">
        <v>582</v>
      </c>
      <c r="G9" s="71" t="s">
        <v>573</v>
      </c>
      <c r="I9" s="1"/>
    </row>
    <row r="10" spans="1:26" ht="76.5" customHeight="1" x14ac:dyDescent="0.2">
      <c r="A10" s="68"/>
      <c r="B10" s="38" t="s">
        <v>568</v>
      </c>
      <c r="C10" s="38" t="s">
        <v>569</v>
      </c>
      <c r="D10" s="38" t="s">
        <v>570</v>
      </c>
      <c r="E10" s="38" t="s">
        <v>571</v>
      </c>
      <c r="F10" s="70"/>
      <c r="G10" s="72"/>
      <c r="I10" s="5" t="s">
        <v>546</v>
      </c>
    </row>
    <row r="11" spans="1:26" s="2" customFormat="1" ht="15.75" x14ac:dyDescent="0.25">
      <c r="A11" s="55"/>
      <c r="B11" s="43">
        <f t="shared" ref="B11:G11" si="0">SUM(B12:B34)</f>
        <v>0</v>
      </c>
      <c r="C11" s="43">
        <f t="shared" si="0"/>
        <v>0</v>
      </c>
      <c r="D11" s="43">
        <f t="shared" si="0"/>
        <v>0</v>
      </c>
      <c r="E11" s="43">
        <f t="shared" si="0"/>
        <v>0</v>
      </c>
      <c r="F11" s="43">
        <f t="shared" si="0"/>
        <v>0</v>
      </c>
      <c r="G11" s="56">
        <f t="shared" si="0"/>
        <v>0</v>
      </c>
    </row>
    <row r="12" spans="1:26" ht="14.25" customHeight="1" x14ac:dyDescent="0.2">
      <c r="A12" s="57"/>
      <c r="B12" s="41"/>
      <c r="C12" s="41"/>
      <c r="D12" s="41"/>
      <c r="E12" s="41"/>
      <c r="F12" s="42" t="str">
        <f t="shared" ref="F12:F34" si="1">IF(SUM(B12:E12)=0,"",SUM(B12:E12))</f>
        <v/>
      </c>
      <c r="G12" s="58">
        <f>IF(F12&gt;0,(B12*4+C12*4+D12*7+E12*9) * $C$7,"")</f>
        <v>0</v>
      </c>
      <c r="I12" s="6" t="str">
        <f>IFERROR(VLOOKUP(A12,LK_Comuni!$A:$B,2,0),"")</f>
        <v/>
      </c>
      <c r="K12" s="30"/>
    </row>
    <row r="13" spans="1:26" ht="14.25" customHeight="1" x14ac:dyDescent="0.2">
      <c r="A13" s="59"/>
      <c r="B13" s="4"/>
      <c r="C13" s="4"/>
      <c r="D13" s="4"/>
      <c r="E13" s="4"/>
      <c r="F13" s="39" t="str">
        <f t="shared" si="1"/>
        <v/>
      </c>
      <c r="G13" s="60">
        <f>IF(F13&gt;0,(B13*4+C13*4+D13*7+E13*9) * $C$7,1)</f>
        <v>0</v>
      </c>
      <c r="I13" s="6" t="str">
        <f>IFERROR(VLOOKUP(A13,LK_Comuni!$A:$B,2,0),"")</f>
        <v/>
      </c>
    </row>
    <row r="14" spans="1:26" ht="14.25" customHeight="1" x14ac:dyDescent="0.2">
      <c r="A14" s="59"/>
      <c r="B14" s="4"/>
      <c r="C14" s="4"/>
      <c r="D14" s="4"/>
      <c r="E14" s="4"/>
      <c r="F14" s="39" t="str">
        <f t="shared" si="1"/>
        <v/>
      </c>
      <c r="G14" s="60">
        <f t="shared" ref="G14:G34" si="2">IF(ISBLANK(F14),"",(B14*4+C14*4+D14*7+E14*9) * $C$7)</f>
        <v>0</v>
      </c>
      <c r="I14" s="6" t="str">
        <f>IFERROR(VLOOKUP(A14,LK_Comuni!$A:$B,2,0),"")</f>
        <v/>
      </c>
    </row>
    <row r="15" spans="1:26" ht="14.25" customHeight="1" x14ac:dyDescent="0.2">
      <c r="A15" s="59"/>
      <c r="B15" s="4"/>
      <c r="C15" s="4"/>
      <c r="D15" s="4"/>
      <c r="E15" s="4"/>
      <c r="F15" s="39" t="str">
        <f t="shared" si="1"/>
        <v/>
      </c>
      <c r="G15" s="60">
        <f t="shared" si="2"/>
        <v>0</v>
      </c>
      <c r="I15" s="6" t="str">
        <f>IFERROR(VLOOKUP(A15,LK_Comuni!$A:$B,2,0),"")</f>
        <v/>
      </c>
    </row>
    <row r="16" spans="1:26" ht="12.75" customHeight="1" x14ac:dyDescent="0.2">
      <c r="A16" s="59"/>
      <c r="B16" s="4"/>
      <c r="C16" s="4"/>
      <c r="D16" s="4"/>
      <c r="E16" s="4"/>
      <c r="F16" s="39" t="str">
        <f t="shared" si="1"/>
        <v/>
      </c>
      <c r="G16" s="60">
        <f t="shared" si="2"/>
        <v>0</v>
      </c>
      <c r="I16" s="6" t="str">
        <f>IFERROR(VLOOKUP(A16,LK_Comuni!$A:$B,2,0),"")</f>
        <v/>
      </c>
    </row>
    <row r="17" spans="1:9" ht="12.75" customHeight="1" x14ac:dyDescent="0.2">
      <c r="A17" s="59"/>
      <c r="B17" s="4"/>
      <c r="C17" s="4"/>
      <c r="D17" s="4"/>
      <c r="E17" s="4"/>
      <c r="F17" s="39" t="str">
        <f t="shared" si="1"/>
        <v/>
      </c>
      <c r="G17" s="60">
        <f t="shared" si="2"/>
        <v>0</v>
      </c>
      <c r="I17" s="6" t="str">
        <f>IFERROR(VLOOKUP(A17,LK_Comuni!$A:$B,2,0),"")</f>
        <v/>
      </c>
    </row>
    <row r="18" spans="1:9" ht="12.75" customHeight="1" x14ac:dyDescent="0.2">
      <c r="A18" s="59"/>
      <c r="B18" s="4"/>
      <c r="C18" s="4"/>
      <c r="D18" s="4"/>
      <c r="E18" s="4"/>
      <c r="F18" s="39" t="str">
        <f t="shared" si="1"/>
        <v/>
      </c>
      <c r="G18" s="60">
        <f t="shared" si="2"/>
        <v>0</v>
      </c>
      <c r="I18" s="6" t="str">
        <f>IFERROR(VLOOKUP(A18,LK_Comuni!$A:$B,2,0),"")</f>
        <v/>
      </c>
    </row>
    <row r="19" spans="1:9" ht="12.75" customHeight="1" x14ac:dyDescent="0.2">
      <c r="A19" s="59"/>
      <c r="B19" s="4"/>
      <c r="C19" s="4"/>
      <c r="D19" s="4"/>
      <c r="E19" s="4"/>
      <c r="F19" s="39" t="str">
        <f t="shared" si="1"/>
        <v/>
      </c>
      <c r="G19" s="60">
        <f t="shared" si="2"/>
        <v>0</v>
      </c>
      <c r="I19" s="6" t="str">
        <f>IFERROR(VLOOKUP(A19,LK_Comuni!$A:$B,2,0),"")</f>
        <v/>
      </c>
    </row>
    <row r="20" spans="1:9" ht="12.75" customHeight="1" x14ac:dyDescent="0.2">
      <c r="A20" s="59"/>
      <c r="B20" s="4"/>
      <c r="C20" s="4"/>
      <c r="D20" s="4"/>
      <c r="E20" s="4"/>
      <c r="F20" s="39" t="str">
        <f t="shared" si="1"/>
        <v/>
      </c>
      <c r="G20" s="60">
        <f t="shared" si="2"/>
        <v>0</v>
      </c>
      <c r="I20" s="6" t="str">
        <f>IFERROR(VLOOKUP(A20,LK_Comuni!$A:$B,2,0),"")</f>
        <v/>
      </c>
    </row>
    <row r="21" spans="1:9" ht="12.75" customHeight="1" x14ac:dyDescent="0.2">
      <c r="A21" s="59"/>
      <c r="B21" s="4"/>
      <c r="C21" s="4"/>
      <c r="D21" s="4"/>
      <c r="E21" s="4"/>
      <c r="F21" s="39" t="str">
        <f t="shared" si="1"/>
        <v/>
      </c>
      <c r="G21" s="60">
        <f t="shared" si="2"/>
        <v>0</v>
      </c>
      <c r="I21" s="6" t="str">
        <f>IFERROR(VLOOKUP(A21,LK_Comuni!$A:$B,2,0),"")</f>
        <v/>
      </c>
    </row>
    <row r="22" spans="1:9" ht="12.75" customHeight="1" x14ac:dyDescent="0.2">
      <c r="A22" s="59"/>
      <c r="B22" s="4"/>
      <c r="C22" s="4"/>
      <c r="D22" s="4"/>
      <c r="E22" s="4"/>
      <c r="F22" s="39" t="str">
        <f t="shared" si="1"/>
        <v/>
      </c>
      <c r="G22" s="60">
        <f t="shared" si="2"/>
        <v>0</v>
      </c>
      <c r="I22" s="6" t="str">
        <f>IFERROR(VLOOKUP(A22,LK_Comuni!$A:$B,2,0),"")</f>
        <v/>
      </c>
    </row>
    <row r="23" spans="1:9" ht="12.75" customHeight="1" x14ac:dyDescent="0.2">
      <c r="A23" s="59"/>
      <c r="B23" s="4"/>
      <c r="C23" s="4"/>
      <c r="D23" s="4"/>
      <c r="E23" s="4"/>
      <c r="F23" s="39" t="str">
        <f t="shared" si="1"/>
        <v/>
      </c>
      <c r="G23" s="60">
        <f t="shared" si="2"/>
        <v>0</v>
      </c>
      <c r="I23" s="6" t="str">
        <f>IFERROR(VLOOKUP(A23,LK_Comuni!$A:$B,2,0),"")</f>
        <v/>
      </c>
    </row>
    <row r="24" spans="1:9" ht="12.75" customHeight="1" x14ac:dyDescent="0.2">
      <c r="A24" s="59"/>
      <c r="B24" s="4"/>
      <c r="C24" s="4"/>
      <c r="D24" s="4"/>
      <c r="E24" s="4"/>
      <c r="F24" s="39" t="str">
        <f t="shared" si="1"/>
        <v/>
      </c>
      <c r="G24" s="60">
        <f t="shared" si="2"/>
        <v>0</v>
      </c>
      <c r="I24" s="6" t="str">
        <f>IFERROR(VLOOKUP(A24,LK_Comuni!$A:$B,2,0),"")</f>
        <v/>
      </c>
    </row>
    <row r="25" spans="1:9" ht="12.75" customHeight="1" x14ac:dyDescent="0.2">
      <c r="A25" s="59"/>
      <c r="B25" s="4"/>
      <c r="C25" s="4"/>
      <c r="D25" s="4"/>
      <c r="E25" s="4"/>
      <c r="F25" s="39" t="str">
        <f t="shared" si="1"/>
        <v/>
      </c>
      <c r="G25" s="60">
        <f t="shared" si="2"/>
        <v>0</v>
      </c>
      <c r="I25" s="6" t="str">
        <f>IFERROR(VLOOKUP(A25,LK_Comuni!$A:$B,2,0),"")</f>
        <v/>
      </c>
    </row>
    <row r="26" spans="1:9" ht="12.75" customHeight="1" x14ac:dyDescent="0.2">
      <c r="A26" s="59"/>
      <c r="B26" s="4"/>
      <c r="C26" s="4"/>
      <c r="D26" s="4"/>
      <c r="E26" s="4"/>
      <c r="F26" s="39" t="str">
        <f t="shared" si="1"/>
        <v/>
      </c>
      <c r="G26" s="60">
        <f t="shared" si="2"/>
        <v>0</v>
      </c>
      <c r="I26" s="6" t="str">
        <f>IFERROR(VLOOKUP(A26,LK_Comuni!$A:$B,2,0),"")</f>
        <v/>
      </c>
    </row>
    <row r="27" spans="1:9" ht="12.75" customHeight="1" x14ac:dyDescent="0.2">
      <c r="A27" s="59"/>
      <c r="B27" s="4"/>
      <c r="C27" s="4"/>
      <c r="D27" s="4"/>
      <c r="E27" s="4"/>
      <c r="F27" s="39" t="str">
        <f t="shared" si="1"/>
        <v/>
      </c>
      <c r="G27" s="60">
        <f t="shared" si="2"/>
        <v>0</v>
      </c>
      <c r="I27" s="6" t="str">
        <f>IFERROR(VLOOKUP(A27,LK_Comuni!$A:$B,2,0),"")</f>
        <v/>
      </c>
    </row>
    <row r="28" spans="1:9" ht="12.75" customHeight="1" x14ac:dyDescent="0.2">
      <c r="A28" s="59"/>
      <c r="B28" s="4"/>
      <c r="C28" s="4"/>
      <c r="D28" s="4"/>
      <c r="E28" s="4"/>
      <c r="F28" s="39" t="str">
        <f t="shared" si="1"/>
        <v/>
      </c>
      <c r="G28" s="60">
        <f t="shared" si="2"/>
        <v>0</v>
      </c>
      <c r="I28" s="6" t="str">
        <f>IFERROR(VLOOKUP(A28,LK_Comuni!$A:$B,2,0),"")</f>
        <v/>
      </c>
    </row>
    <row r="29" spans="1:9" ht="12.75" customHeight="1" x14ac:dyDescent="0.2">
      <c r="A29" s="59"/>
      <c r="B29" s="4"/>
      <c r="C29" s="4"/>
      <c r="D29" s="4"/>
      <c r="E29" s="4"/>
      <c r="F29" s="39" t="str">
        <f t="shared" si="1"/>
        <v/>
      </c>
      <c r="G29" s="60">
        <f t="shared" si="2"/>
        <v>0</v>
      </c>
      <c r="I29" s="6" t="str">
        <f>IFERROR(VLOOKUP(A29,LK_Comuni!$A:$B,2,0),"")</f>
        <v/>
      </c>
    </row>
    <row r="30" spans="1:9" ht="12.75" customHeight="1" x14ac:dyDescent="0.2">
      <c r="A30" s="59"/>
      <c r="B30" s="4"/>
      <c r="C30" s="4"/>
      <c r="D30" s="4"/>
      <c r="E30" s="4"/>
      <c r="F30" s="39" t="str">
        <f t="shared" si="1"/>
        <v/>
      </c>
      <c r="G30" s="60">
        <f t="shared" si="2"/>
        <v>0</v>
      </c>
      <c r="I30" s="6" t="str">
        <f>IFERROR(VLOOKUP(A30,LK_Comuni!$A:$B,2,0),"")</f>
        <v/>
      </c>
    </row>
    <row r="31" spans="1:9" ht="12.75" customHeight="1" x14ac:dyDescent="0.2">
      <c r="A31" s="59"/>
      <c r="B31" s="4"/>
      <c r="C31" s="4"/>
      <c r="D31" s="4"/>
      <c r="E31" s="4"/>
      <c r="F31" s="39" t="str">
        <f t="shared" si="1"/>
        <v/>
      </c>
      <c r="G31" s="60">
        <f t="shared" si="2"/>
        <v>0</v>
      </c>
      <c r="I31" s="6" t="str">
        <f>IFERROR(VLOOKUP(A31,LK_Comuni!$A:$B,2,0),"")</f>
        <v/>
      </c>
    </row>
    <row r="32" spans="1:9" ht="12.75" customHeight="1" x14ac:dyDescent="0.2">
      <c r="A32" s="59"/>
      <c r="B32" s="4"/>
      <c r="C32" s="4"/>
      <c r="D32" s="4"/>
      <c r="E32" s="4"/>
      <c r="F32" s="39" t="str">
        <f t="shared" si="1"/>
        <v/>
      </c>
      <c r="G32" s="60">
        <f t="shared" si="2"/>
        <v>0</v>
      </c>
      <c r="I32" s="6" t="str">
        <f>IFERROR(VLOOKUP(A32,LK_Comuni!$A:$B,2,0),"")</f>
        <v/>
      </c>
    </row>
    <row r="33" spans="1:9" ht="12.75" customHeight="1" x14ac:dyDescent="0.2">
      <c r="A33" s="59"/>
      <c r="B33" s="4"/>
      <c r="C33" s="4"/>
      <c r="D33" s="4"/>
      <c r="E33" s="4"/>
      <c r="F33" s="39" t="str">
        <f t="shared" si="1"/>
        <v/>
      </c>
      <c r="G33" s="60">
        <f t="shared" si="2"/>
        <v>0</v>
      </c>
      <c r="I33" s="6" t="str">
        <f>IFERROR(VLOOKUP(A33,LK_Comuni!$A:$B,2,0),"")</f>
        <v/>
      </c>
    </row>
    <row r="34" spans="1:9" ht="12.75" customHeight="1" x14ac:dyDescent="0.2">
      <c r="A34" s="61"/>
      <c r="B34" s="8"/>
      <c r="C34" s="8"/>
      <c r="D34" s="8"/>
      <c r="E34" s="8"/>
      <c r="F34" s="40" t="str">
        <f t="shared" si="1"/>
        <v/>
      </c>
      <c r="G34" s="62">
        <f t="shared" si="2"/>
        <v>0</v>
      </c>
      <c r="I34" s="6" t="str">
        <f>IFERROR(VLOOKUP(A34,LK_Comuni!$A:$B,2,0),"")</f>
        <v/>
      </c>
    </row>
    <row r="35" spans="1:9" s="3" customFormat="1" x14ac:dyDescent="0.2">
      <c r="A35" s="20"/>
      <c r="B35" s="21"/>
      <c r="C35" s="21"/>
      <c r="D35" s="21"/>
      <c r="E35" s="21"/>
      <c r="F35" s="21"/>
      <c r="G35" s="22"/>
    </row>
    <row r="36" spans="1:9" s="3" customFormat="1" x14ac:dyDescent="0.2">
      <c r="A36" s="25" t="s">
        <v>574</v>
      </c>
      <c r="B36" s="21"/>
      <c r="C36" s="21"/>
      <c r="D36" s="21"/>
      <c r="E36" s="21"/>
      <c r="F36" s="21"/>
      <c r="G36" s="22"/>
    </row>
    <row r="37" spans="1:9" s="3" customFormat="1" x14ac:dyDescent="0.2">
      <c r="A37" s="26" t="s">
        <v>575</v>
      </c>
      <c r="B37" s="21"/>
      <c r="C37" s="21"/>
      <c r="D37" s="21"/>
      <c r="E37" s="21"/>
      <c r="F37" s="21"/>
      <c r="G37" s="22"/>
    </row>
    <row r="38" spans="1:9" s="3" customFormat="1" x14ac:dyDescent="0.2">
      <c r="A38" s="26" t="s">
        <v>576</v>
      </c>
      <c r="B38" s="21"/>
      <c r="C38" s="21"/>
      <c r="D38" s="21"/>
      <c r="E38" s="21"/>
      <c r="F38" s="21"/>
      <c r="G38" s="22"/>
    </row>
    <row r="39" spans="1:9" s="3" customFormat="1" ht="13.5" thickBot="1" x14ac:dyDescent="0.25">
      <c r="A39" s="27"/>
      <c r="B39" s="28"/>
      <c r="C39" s="28"/>
      <c r="D39" s="28"/>
      <c r="E39" s="28"/>
      <c r="F39" s="28"/>
      <c r="G39" s="29"/>
    </row>
  </sheetData>
  <sheetProtection algorithmName="SHA-512" hashValue="pB+AqzOZLqjKnQ2jsL/Lcz3qHFgjSrDUaYLuu1aT6fr+dsL5790DjXNf+mjicMmdMaLvY6W5KQlZRLFeIOONwA==" saltValue="dLqurG2ZoLQtmXuV633oCA==" spinCount="100000" sheet="1" selectLockedCells="1"/>
  <customSheetViews>
    <customSheetView guid="{F6210811-65AC-4B47-86E4-999C1514D862}" showGridLines="0" fitToPage="1" hiddenColumns="1">
      <selection activeCell="F25" sqref="F25"/>
      <pageMargins left="0.47" right="0.78740157499999996" top="0.68" bottom="0.67" header="0.5" footer="0.5"/>
      <pageSetup paperSize="8" fitToHeight="2" orientation="landscape" r:id="rId1"/>
      <headerFooter alignWithMargins="0"/>
    </customSheetView>
  </customSheetViews>
  <mergeCells count="4">
    <mergeCell ref="A9:A10"/>
    <mergeCell ref="B9:E9"/>
    <mergeCell ref="F9:F10"/>
    <mergeCell ref="G9:G10"/>
  </mergeCells>
  <phoneticPr fontId="0" type="noConversion"/>
  <conditionalFormatting sqref="A12:A34">
    <cfRule type="expression" dxfId="2" priority="1">
      <formula>IF(AND(ISBLANK($A12),SUM($B12:$E12)&gt;0),TRUE,FALSE)</formula>
    </cfRule>
  </conditionalFormatting>
  <conditionalFormatting sqref="A4:B4 A7:F7">
    <cfRule type="expression" dxfId="1" priority="4">
      <formula>IF(ISBLANK(A4),TRUE,FALSE)</formula>
    </cfRule>
  </conditionalFormatting>
  <conditionalFormatting sqref="B12:E34">
    <cfRule type="expression" dxfId="0" priority="2">
      <formula>IF(AND(NOT(ISBLANK($A12)),SUM($B12:$E12)=0),TRUE,FALSE)</formula>
    </cfRule>
  </conditionalFormatting>
  <dataValidations count="11">
    <dataValidation type="list" showInputMessage="1" showErrorMessage="1" errorTitle="Fehler" error="Werte aus Liste auswählen." sqref="A4" xr:uid="{00000000-0002-0000-0000-000000000000}">
      <formula1>dd_comAN_desc</formula1>
    </dataValidation>
    <dataValidation type="whole" allowBlank="1" showInputMessage="1" showErrorMessage="1" errorTitle="Fehler" error="Nur numerische Werte größer oder gleich 2018 zulässig" sqref="B4" xr:uid="{00000000-0002-0000-0000-000001000000}">
      <formula1>2018</formula1>
      <formula2>2100</formula2>
    </dataValidation>
    <dataValidation type="list" allowBlank="1" showInputMessage="1" showErrorMessage="1" sqref="A4" xr:uid="{00000000-0002-0000-0000-000002000000}">
      <formula1>dd_com_desc_max</formula1>
    </dataValidation>
    <dataValidation type="list" showInputMessage="1" showErrorMessage="1" errorTitle="Fehler" error="Werte aus Liste auswählen." sqref="A7" xr:uid="{00000000-0002-0000-0000-000003000000}">
      <formula1>IF(OR($A$4="Bolzano",$A$4="Bozen"),dd_kh_BZ_desc,IF(OR($A$4="Bressanone",$A$4="Brixen"),dd_kh_BX_desc,IF(OR($A$4="Laives",$A$4="Leifers"),dd_kh_LV_desc,IF(OR($A$4="Merano",$A$4="Meran"),dd_kh_ME_desc,dd_kh_null))))</formula1>
    </dataValidation>
    <dataValidation type="list" showInputMessage="1" showErrorMessage="1" errorTitle="Fehler" error="Werte aus Liste auswählen." sqref="A12:A34" xr:uid="{00000000-0002-0000-0000-000004000000}">
      <formula1>dd_com_desc</formula1>
    </dataValidation>
    <dataValidation type="whole" allowBlank="1" showInputMessage="1" showErrorMessage="1" errorTitle="Fehler" error="Die Aufnahmekapazität muss zwischen 15 und 180 liegen" sqref="B7" xr:uid="{00000000-0002-0000-0000-000005000000}">
      <formula1>15</formula1>
      <formula2>180</formula2>
    </dataValidation>
    <dataValidation type="whole" allowBlank="1" showInputMessage="1" showErrorMessage="1" errorTitle="Fehler" error="Nur numerische Werte zwischen 130 und 250 zulässig" sqref="C7" xr:uid="{00000000-0002-0000-0000-000006000000}">
      <formula1>130</formula1>
      <formula2>250</formula2>
    </dataValidation>
    <dataValidation type="whole" allowBlank="1" showInputMessage="1" showErrorMessage="1" errorTitle="Fehler" error="Nur numerische Werte größer oder gleich 0 zulässig" sqref="B12:E34" xr:uid="{00000000-0002-0000-0000-000007000000}">
      <formula1>0</formula1>
      <formula2>100</formula2>
    </dataValidation>
    <dataValidation type="list" allowBlank="1" showInputMessage="1" showErrorMessage="1" errorTitle="Fehler" error="Werte aus Liste auswählen." sqref="G4" xr:uid="{00000000-0002-0000-0000-000008000000}">
      <formula1>dd_lst_mod</formula1>
    </dataValidation>
    <dataValidation type="whole" allowBlank="1" showInputMessage="1" showErrorMessage="1" errorTitle="Fehler" error="Nur numerische Werte größer oder gleich 0 zulässig" sqref="F4" xr:uid="{00000000-0002-0000-0000-000009000000}">
      <formula1>0</formula1>
      <formula2>10</formula2>
    </dataValidation>
    <dataValidation type="decimal" allowBlank="1" showInputMessage="1" showErrorMessage="1" errorTitle="Fehler" error="Nur numerische Werte größer oder gleich 0 zulässig" sqref="D7:F7" xr:uid="{00000000-0002-0000-0000-00000A000000}">
      <formula1>0</formula1>
      <formula2>100000000</formula2>
    </dataValidation>
  </dataValidations>
  <pageMargins left="0.47" right="0.78740157499999996" top="0.68" bottom="0.67" header="0.5" footer="0.5"/>
  <pageSetup paperSize="8" fitToHeight="2" orientation="landscape" r:id="rId2"/>
  <headerFooter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7"/>
  <sheetViews>
    <sheetView topLeftCell="A2" workbookViewId="0">
      <selection activeCell="G11" sqref="G11"/>
    </sheetView>
  </sheetViews>
  <sheetFormatPr defaultColWidth="9.140625" defaultRowHeight="12.75" x14ac:dyDescent="0.2"/>
  <cols>
    <col min="1" max="1" width="20.140625" style="11" bestFit="1" customWidth="1"/>
    <col min="2" max="2" width="11.5703125" style="11" bestFit="1" customWidth="1"/>
    <col min="3" max="3" width="20.140625" style="11" bestFit="1" customWidth="1"/>
    <col min="4" max="4" width="23.28515625" style="11" bestFit="1" customWidth="1"/>
    <col min="5" max="5" width="42.42578125" style="11" bestFit="1" customWidth="1"/>
    <col min="6" max="6" width="12.7109375" bestFit="1" customWidth="1"/>
    <col min="7" max="7" width="13.85546875" bestFit="1" customWidth="1"/>
    <col min="8" max="8" width="15.140625" bestFit="1" customWidth="1"/>
    <col min="9" max="9" width="14.28515625" bestFit="1" customWidth="1"/>
  </cols>
  <sheetData>
    <row r="1" spans="1:9" x14ac:dyDescent="0.2">
      <c r="A1" s="19" t="s">
        <v>548</v>
      </c>
      <c r="B1" s="19" t="s">
        <v>0</v>
      </c>
      <c r="C1" s="19" t="s">
        <v>322</v>
      </c>
      <c r="D1" s="19" t="s">
        <v>321</v>
      </c>
      <c r="E1" s="19" t="s">
        <v>323</v>
      </c>
      <c r="F1" s="64" t="s">
        <v>577</v>
      </c>
      <c r="G1" s="64" t="s">
        <v>578</v>
      </c>
      <c r="H1" s="64" t="s">
        <v>579</v>
      </c>
      <c r="I1" s="64" t="s">
        <v>580</v>
      </c>
    </row>
    <row r="2" spans="1:9" x14ac:dyDescent="0.2">
      <c r="A2" s="19" t="s">
        <v>335</v>
      </c>
      <c r="B2" s="19" t="s">
        <v>6</v>
      </c>
      <c r="C2" s="19" t="s">
        <v>335</v>
      </c>
      <c r="D2" s="19" t="s">
        <v>334</v>
      </c>
      <c r="E2" s="19" t="s">
        <v>122</v>
      </c>
      <c r="F2" s="63" t="s">
        <v>243</v>
      </c>
      <c r="G2" s="63" t="s">
        <v>8</v>
      </c>
      <c r="H2" s="63" t="s">
        <v>243</v>
      </c>
      <c r="I2" s="63" t="s">
        <v>235</v>
      </c>
    </row>
    <row r="3" spans="1:9" x14ac:dyDescent="0.2">
      <c r="A3" s="19" t="s">
        <v>528</v>
      </c>
      <c r="B3" s="19" t="s">
        <v>106</v>
      </c>
      <c r="C3" s="19" t="s">
        <v>528</v>
      </c>
      <c r="D3" s="19" t="s">
        <v>527</v>
      </c>
      <c r="E3" s="19" t="s">
        <v>222</v>
      </c>
      <c r="F3" s="63" t="s">
        <v>287</v>
      </c>
      <c r="G3" s="63" t="s">
        <v>11</v>
      </c>
      <c r="H3" s="63" t="s">
        <v>287</v>
      </c>
      <c r="I3" s="63" t="s">
        <v>288</v>
      </c>
    </row>
    <row r="4" spans="1:9" x14ac:dyDescent="0.2">
      <c r="A4" s="19" t="s">
        <v>325</v>
      </c>
      <c r="B4" s="19" t="s">
        <v>1</v>
      </c>
      <c r="C4" s="19" t="s">
        <v>325</v>
      </c>
      <c r="D4" s="19" t="s">
        <v>324</v>
      </c>
      <c r="E4" s="19" t="s">
        <v>117</v>
      </c>
      <c r="F4" s="63" t="s">
        <v>291</v>
      </c>
      <c r="G4" s="63" t="s">
        <v>40</v>
      </c>
      <c r="H4" s="63" t="s">
        <v>291</v>
      </c>
      <c r="I4" s="63" t="s">
        <v>292</v>
      </c>
    </row>
    <row r="5" spans="1:9" x14ac:dyDescent="0.2">
      <c r="A5" s="19" t="s">
        <v>396</v>
      </c>
      <c r="B5" s="19" t="s">
        <v>38</v>
      </c>
      <c r="C5" s="19" t="s">
        <v>396</v>
      </c>
      <c r="D5" s="19" t="s">
        <v>395</v>
      </c>
      <c r="E5" s="19" t="s">
        <v>154</v>
      </c>
      <c r="F5" s="63" t="s">
        <v>279</v>
      </c>
      <c r="G5" s="63" t="s">
        <v>51</v>
      </c>
      <c r="H5" s="63" t="s">
        <v>279</v>
      </c>
      <c r="I5" s="63" t="s">
        <v>280</v>
      </c>
    </row>
    <row r="6" spans="1:9" x14ac:dyDescent="0.2">
      <c r="A6" s="19" t="s">
        <v>329</v>
      </c>
      <c r="B6" s="19" t="s">
        <v>3</v>
      </c>
      <c r="C6" s="19" t="s">
        <v>329</v>
      </c>
      <c r="D6" s="19" t="s">
        <v>328</v>
      </c>
      <c r="E6" s="19" t="s">
        <v>119</v>
      </c>
    </row>
    <row r="7" spans="1:9" x14ac:dyDescent="0.2">
      <c r="A7" s="19" t="s">
        <v>327</v>
      </c>
      <c r="B7" s="19" t="s">
        <v>2</v>
      </c>
      <c r="C7" s="19" t="s">
        <v>327</v>
      </c>
      <c r="D7" s="19" t="s">
        <v>326</v>
      </c>
      <c r="E7" s="19" t="s">
        <v>118</v>
      </c>
    </row>
    <row r="8" spans="1:9" x14ac:dyDescent="0.2">
      <c r="A8" s="19" t="s">
        <v>435</v>
      </c>
      <c r="B8" s="19" t="s">
        <v>60</v>
      </c>
      <c r="C8" s="19" t="s">
        <v>435</v>
      </c>
      <c r="D8" s="19" t="s">
        <v>434</v>
      </c>
      <c r="E8" s="19" t="s">
        <v>176</v>
      </c>
    </row>
    <row r="9" spans="1:9" x14ac:dyDescent="0.2">
      <c r="A9" s="19" t="s">
        <v>337</v>
      </c>
      <c r="B9" s="19" t="s">
        <v>7</v>
      </c>
      <c r="C9" s="19" t="s">
        <v>337</v>
      </c>
      <c r="D9" s="19" t="s">
        <v>336</v>
      </c>
      <c r="E9" s="19" t="s">
        <v>123</v>
      </c>
    </row>
    <row r="10" spans="1:9" x14ac:dyDescent="0.2">
      <c r="A10" s="19" t="s">
        <v>243</v>
      </c>
      <c r="B10" s="19" t="s">
        <v>8</v>
      </c>
      <c r="C10" s="19" t="s">
        <v>243</v>
      </c>
      <c r="D10" s="19" t="s">
        <v>235</v>
      </c>
      <c r="E10" s="19" t="s">
        <v>124</v>
      </c>
    </row>
    <row r="11" spans="1:9" x14ac:dyDescent="0.2">
      <c r="A11" s="19" t="s">
        <v>343</v>
      </c>
      <c r="B11" s="19" t="s">
        <v>12</v>
      </c>
      <c r="C11" s="19" t="s">
        <v>343</v>
      </c>
      <c r="D11" s="19" t="s">
        <v>342</v>
      </c>
      <c r="E11" s="19" t="s">
        <v>128</v>
      </c>
    </row>
    <row r="12" spans="1:9" x14ac:dyDescent="0.2">
      <c r="A12" s="19" t="s">
        <v>341</v>
      </c>
      <c r="B12" s="19" t="s">
        <v>10</v>
      </c>
      <c r="C12" s="19" t="s">
        <v>341</v>
      </c>
      <c r="D12" s="19" t="s">
        <v>340</v>
      </c>
      <c r="E12" s="19" t="s">
        <v>126</v>
      </c>
    </row>
    <row r="13" spans="1:9" x14ac:dyDescent="0.2">
      <c r="A13" s="19" t="s">
        <v>287</v>
      </c>
      <c r="B13" s="19" t="s">
        <v>11</v>
      </c>
      <c r="C13" s="19" t="s">
        <v>287</v>
      </c>
      <c r="D13" s="19" t="s">
        <v>288</v>
      </c>
      <c r="E13" s="19" t="s">
        <v>127</v>
      </c>
    </row>
    <row r="14" spans="1:9" x14ac:dyDescent="0.2">
      <c r="A14" s="19" t="s">
        <v>345</v>
      </c>
      <c r="B14" s="19" t="s">
        <v>13</v>
      </c>
      <c r="C14" s="19" t="s">
        <v>345</v>
      </c>
      <c r="D14" s="19" t="s">
        <v>344</v>
      </c>
      <c r="E14" s="19" t="s">
        <v>129</v>
      </c>
    </row>
    <row r="15" spans="1:9" x14ac:dyDescent="0.2">
      <c r="A15" s="19" t="s">
        <v>446</v>
      </c>
      <c r="B15" s="19" t="s">
        <v>66</v>
      </c>
      <c r="C15" s="19" t="s">
        <v>446</v>
      </c>
      <c r="D15" s="19" t="s">
        <v>445</v>
      </c>
      <c r="E15" s="19" t="s">
        <v>182</v>
      </c>
    </row>
    <row r="16" spans="1:9" x14ac:dyDescent="0.2">
      <c r="A16" s="19" t="s">
        <v>371</v>
      </c>
      <c r="B16" s="19" t="s">
        <v>26</v>
      </c>
      <c r="C16" s="19" t="s">
        <v>371</v>
      </c>
      <c r="D16" s="19" t="s">
        <v>370</v>
      </c>
      <c r="E16" s="19" t="s">
        <v>142</v>
      </c>
    </row>
    <row r="17" spans="1:5" x14ac:dyDescent="0.2">
      <c r="A17" s="19" t="s">
        <v>433</v>
      </c>
      <c r="B17" s="19" t="s">
        <v>59</v>
      </c>
      <c r="C17" s="19" t="s">
        <v>433</v>
      </c>
      <c r="D17" s="19" t="s">
        <v>432</v>
      </c>
      <c r="E17" s="19" t="s">
        <v>175</v>
      </c>
    </row>
    <row r="18" spans="1:5" x14ac:dyDescent="0.2">
      <c r="A18" s="19" t="s">
        <v>411</v>
      </c>
      <c r="B18" s="19" t="s">
        <v>47</v>
      </c>
      <c r="C18" s="19" t="s">
        <v>411</v>
      </c>
      <c r="D18" s="19" t="s">
        <v>410</v>
      </c>
      <c r="E18" s="19" t="s">
        <v>163</v>
      </c>
    </row>
    <row r="19" spans="1:5" x14ac:dyDescent="0.2">
      <c r="A19" s="19" t="s">
        <v>331</v>
      </c>
      <c r="B19" s="19" t="s">
        <v>4</v>
      </c>
      <c r="C19" s="19" t="s">
        <v>331</v>
      </c>
      <c r="D19" s="19" t="s">
        <v>330</v>
      </c>
      <c r="E19" s="19" t="s">
        <v>120</v>
      </c>
    </row>
    <row r="20" spans="1:5" x14ac:dyDescent="0.2">
      <c r="A20" s="19" t="s">
        <v>536</v>
      </c>
      <c r="B20" s="19" t="s">
        <v>114</v>
      </c>
      <c r="C20" s="19" t="s">
        <v>536</v>
      </c>
      <c r="D20" s="19" t="s">
        <v>535</v>
      </c>
      <c r="E20" s="19" t="s">
        <v>230</v>
      </c>
    </row>
    <row r="21" spans="1:5" x14ac:dyDescent="0.2">
      <c r="A21" s="19" t="s">
        <v>383</v>
      </c>
      <c r="B21" s="19" t="s">
        <v>32</v>
      </c>
      <c r="C21" s="19" t="s">
        <v>383</v>
      </c>
      <c r="D21" s="19" t="s">
        <v>382</v>
      </c>
      <c r="E21" s="19" t="s">
        <v>148</v>
      </c>
    </row>
    <row r="22" spans="1:5" x14ac:dyDescent="0.2">
      <c r="A22" s="19" t="s">
        <v>351</v>
      </c>
      <c r="B22" s="19" t="s">
        <v>16</v>
      </c>
      <c r="C22" s="19" t="s">
        <v>351</v>
      </c>
      <c r="D22" s="19" t="s">
        <v>350</v>
      </c>
      <c r="E22" s="19" t="s">
        <v>132</v>
      </c>
    </row>
    <row r="23" spans="1:5" x14ac:dyDescent="0.2">
      <c r="A23" s="19" t="s">
        <v>386</v>
      </c>
      <c r="B23" s="19" t="s">
        <v>34</v>
      </c>
      <c r="C23" s="19" t="s">
        <v>386</v>
      </c>
      <c r="D23" s="19" t="s">
        <v>386</v>
      </c>
      <c r="E23" s="19" t="s">
        <v>150</v>
      </c>
    </row>
    <row r="24" spans="1:5" x14ac:dyDescent="0.2">
      <c r="A24" s="19" t="s">
        <v>388</v>
      </c>
      <c r="B24" s="19" t="s">
        <v>35</v>
      </c>
      <c r="C24" s="19" t="s">
        <v>388</v>
      </c>
      <c r="D24" s="19" t="s">
        <v>387</v>
      </c>
      <c r="E24" s="19" t="s">
        <v>151</v>
      </c>
    </row>
    <row r="25" spans="1:5" x14ac:dyDescent="0.2">
      <c r="A25" s="19" t="s">
        <v>390</v>
      </c>
      <c r="B25" s="19" t="s">
        <v>36</v>
      </c>
      <c r="C25" s="19" t="s">
        <v>390</v>
      </c>
      <c r="D25" s="19" t="s">
        <v>389</v>
      </c>
      <c r="E25" s="19" t="s">
        <v>152</v>
      </c>
    </row>
    <row r="26" spans="1:5" x14ac:dyDescent="0.2">
      <c r="A26" s="19" t="s">
        <v>373</v>
      </c>
      <c r="B26" s="19" t="s">
        <v>27</v>
      </c>
      <c r="C26" s="19" t="s">
        <v>373</v>
      </c>
      <c r="D26" s="19" t="s">
        <v>372</v>
      </c>
      <c r="E26" s="19" t="s">
        <v>143</v>
      </c>
    </row>
    <row r="27" spans="1:5" x14ac:dyDescent="0.2">
      <c r="A27" s="19" t="s">
        <v>530</v>
      </c>
      <c r="B27" s="19" t="s">
        <v>107</v>
      </c>
      <c r="C27" s="19" t="s">
        <v>530</v>
      </c>
      <c r="D27" s="19" t="s">
        <v>529</v>
      </c>
      <c r="E27" s="19" t="s">
        <v>223</v>
      </c>
    </row>
    <row r="28" spans="1:5" x14ac:dyDescent="0.2">
      <c r="A28" s="19" t="s">
        <v>333</v>
      </c>
      <c r="B28" s="19" t="s">
        <v>5</v>
      </c>
      <c r="C28" s="19" t="s">
        <v>333</v>
      </c>
      <c r="D28" s="19" t="s">
        <v>332</v>
      </c>
      <c r="E28" s="19" t="s">
        <v>121</v>
      </c>
    </row>
    <row r="29" spans="1:5" x14ac:dyDescent="0.2">
      <c r="A29" s="19" t="s">
        <v>466</v>
      </c>
      <c r="B29" s="19" t="s">
        <v>77</v>
      </c>
      <c r="C29" s="19" t="s">
        <v>466</v>
      </c>
      <c r="D29" s="19" t="s">
        <v>465</v>
      </c>
      <c r="E29" s="19" t="s">
        <v>193</v>
      </c>
    </row>
    <row r="30" spans="1:5" x14ac:dyDescent="0.2">
      <c r="A30" s="19" t="s">
        <v>470</v>
      </c>
      <c r="B30" s="19" t="s">
        <v>78</v>
      </c>
      <c r="C30" s="19" t="s">
        <v>470</v>
      </c>
      <c r="D30" s="19" t="s">
        <v>469</v>
      </c>
      <c r="E30" s="19" t="s">
        <v>194</v>
      </c>
    </row>
    <row r="31" spans="1:5" x14ac:dyDescent="0.2">
      <c r="A31" s="19" t="s">
        <v>349</v>
      </c>
      <c r="B31" s="19" t="s">
        <v>15</v>
      </c>
      <c r="C31" s="19" t="s">
        <v>349</v>
      </c>
      <c r="D31" s="19" t="s">
        <v>348</v>
      </c>
      <c r="E31" s="19" t="s">
        <v>131</v>
      </c>
    </row>
    <row r="32" spans="1:5" x14ac:dyDescent="0.2">
      <c r="A32" s="19" t="s">
        <v>365</v>
      </c>
      <c r="B32" s="19" t="s">
        <v>23</v>
      </c>
      <c r="C32" s="19" t="s">
        <v>365</v>
      </c>
      <c r="D32" s="19" t="s">
        <v>364</v>
      </c>
      <c r="E32" s="19" t="s">
        <v>139</v>
      </c>
    </row>
    <row r="33" spans="1:5" x14ac:dyDescent="0.2">
      <c r="A33" s="19" t="s">
        <v>355</v>
      </c>
      <c r="B33" s="19" t="s">
        <v>18</v>
      </c>
      <c r="C33" s="19" t="s">
        <v>355</v>
      </c>
      <c r="D33" s="19" t="s">
        <v>354</v>
      </c>
      <c r="E33" s="19" t="s">
        <v>134</v>
      </c>
    </row>
    <row r="34" spans="1:5" x14ac:dyDescent="0.2">
      <c r="A34" s="19" t="s">
        <v>357</v>
      </c>
      <c r="B34" s="19" t="s">
        <v>19</v>
      </c>
      <c r="C34" s="19" t="s">
        <v>357</v>
      </c>
      <c r="D34" s="19" t="s">
        <v>356</v>
      </c>
      <c r="E34" s="19" t="s">
        <v>135</v>
      </c>
    </row>
    <row r="35" spans="1:5" x14ac:dyDescent="0.2">
      <c r="A35" s="19" t="s">
        <v>361</v>
      </c>
      <c r="B35" s="19" t="s">
        <v>21</v>
      </c>
      <c r="C35" s="19" t="s">
        <v>361</v>
      </c>
      <c r="D35" s="19" t="s">
        <v>360</v>
      </c>
      <c r="E35" s="19" t="s">
        <v>137</v>
      </c>
    </row>
    <row r="36" spans="1:5" x14ac:dyDescent="0.2">
      <c r="A36" s="19" t="s">
        <v>363</v>
      </c>
      <c r="B36" s="19" t="s">
        <v>22</v>
      </c>
      <c r="C36" s="19" t="s">
        <v>363</v>
      </c>
      <c r="D36" s="19" t="s">
        <v>362</v>
      </c>
      <c r="E36" s="19" t="s">
        <v>138</v>
      </c>
    </row>
    <row r="37" spans="1:5" x14ac:dyDescent="0.2">
      <c r="A37" s="19" t="s">
        <v>347</v>
      </c>
      <c r="B37" s="19" t="s">
        <v>14</v>
      </c>
      <c r="C37" s="19" t="s">
        <v>347</v>
      </c>
      <c r="D37" s="19" t="s">
        <v>346</v>
      </c>
      <c r="E37" s="19" t="s">
        <v>130</v>
      </c>
    </row>
    <row r="38" spans="1:5" x14ac:dyDescent="0.2">
      <c r="A38" s="19" t="s">
        <v>367</v>
      </c>
      <c r="B38" s="19" t="s">
        <v>24</v>
      </c>
      <c r="C38" s="19" t="s">
        <v>367</v>
      </c>
      <c r="D38" s="19" t="s">
        <v>366</v>
      </c>
      <c r="E38" s="19" t="s">
        <v>140</v>
      </c>
    </row>
    <row r="39" spans="1:5" x14ac:dyDescent="0.2">
      <c r="A39" s="19" t="s">
        <v>369</v>
      </c>
      <c r="B39" s="19" t="s">
        <v>25</v>
      </c>
      <c r="C39" s="19" t="s">
        <v>369</v>
      </c>
      <c r="D39" s="19" t="s">
        <v>368</v>
      </c>
      <c r="E39" s="19" t="s">
        <v>141</v>
      </c>
    </row>
    <row r="40" spans="1:5" x14ac:dyDescent="0.2">
      <c r="A40" s="19" t="s">
        <v>401</v>
      </c>
      <c r="B40" s="19" t="s">
        <v>42</v>
      </c>
      <c r="C40" s="19" t="s">
        <v>401</v>
      </c>
      <c r="D40" s="19" t="s">
        <v>400</v>
      </c>
      <c r="E40" s="19" t="s">
        <v>158</v>
      </c>
    </row>
    <row r="41" spans="1:5" x14ac:dyDescent="0.2">
      <c r="A41" s="19" t="s">
        <v>398</v>
      </c>
      <c r="B41" s="19" t="s">
        <v>39</v>
      </c>
      <c r="C41" s="19" t="s">
        <v>398</v>
      </c>
      <c r="D41" s="19" t="s">
        <v>397</v>
      </c>
      <c r="E41" s="19" t="s">
        <v>155</v>
      </c>
    </row>
    <row r="42" spans="1:5" x14ac:dyDescent="0.2">
      <c r="A42" s="19" t="s">
        <v>399</v>
      </c>
      <c r="B42" s="19" t="s">
        <v>41</v>
      </c>
      <c r="C42" s="19" t="s">
        <v>399</v>
      </c>
      <c r="D42" s="19" t="s">
        <v>399</v>
      </c>
      <c r="E42" s="19" t="s">
        <v>157</v>
      </c>
    </row>
    <row r="43" spans="1:5" x14ac:dyDescent="0.2">
      <c r="A43" s="19" t="s">
        <v>394</v>
      </c>
      <c r="B43" s="19" t="s">
        <v>37</v>
      </c>
      <c r="C43" s="19" t="s">
        <v>394</v>
      </c>
      <c r="D43" s="19" t="s">
        <v>393</v>
      </c>
      <c r="E43" s="19" t="s">
        <v>153</v>
      </c>
    </row>
    <row r="44" spans="1:5" x14ac:dyDescent="0.2">
      <c r="A44" s="19" t="s">
        <v>403</v>
      </c>
      <c r="B44" s="19" t="s">
        <v>43</v>
      </c>
      <c r="C44" s="19" t="s">
        <v>403</v>
      </c>
      <c r="D44" s="19" t="s">
        <v>402</v>
      </c>
      <c r="E44" s="19" t="s">
        <v>159</v>
      </c>
    </row>
    <row r="45" spans="1:5" x14ac:dyDescent="0.2">
      <c r="A45" s="19" t="s">
        <v>291</v>
      </c>
      <c r="B45" s="19" t="s">
        <v>40</v>
      </c>
      <c r="C45" s="19" t="s">
        <v>291</v>
      </c>
      <c r="D45" s="19" t="s">
        <v>292</v>
      </c>
      <c r="E45" s="19" t="s">
        <v>156</v>
      </c>
    </row>
    <row r="46" spans="1:5" x14ac:dyDescent="0.2">
      <c r="A46" s="19" t="s">
        <v>405</v>
      </c>
      <c r="B46" s="19" t="s">
        <v>44</v>
      </c>
      <c r="C46" s="19" t="s">
        <v>405</v>
      </c>
      <c r="D46" s="19" t="s">
        <v>404</v>
      </c>
      <c r="E46" s="19" t="s">
        <v>160</v>
      </c>
    </row>
    <row r="47" spans="1:5" x14ac:dyDescent="0.2">
      <c r="A47" s="19" t="s">
        <v>409</v>
      </c>
      <c r="B47" s="19" t="s">
        <v>46</v>
      </c>
      <c r="C47" s="19" t="s">
        <v>409</v>
      </c>
      <c r="D47" s="19" t="s">
        <v>408</v>
      </c>
      <c r="E47" s="19" t="s">
        <v>162</v>
      </c>
    </row>
    <row r="48" spans="1:5" x14ac:dyDescent="0.2">
      <c r="A48" s="19" t="s">
        <v>407</v>
      </c>
      <c r="B48" s="19" t="s">
        <v>45</v>
      </c>
      <c r="C48" s="19" t="s">
        <v>407</v>
      </c>
      <c r="D48" s="19" t="s">
        <v>406</v>
      </c>
      <c r="E48" s="19" t="s">
        <v>161</v>
      </c>
    </row>
    <row r="49" spans="1:5" x14ac:dyDescent="0.2">
      <c r="A49" s="19" t="s">
        <v>413</v>
      </c>
      <c r="B49" s="19" t="s">
        <v>48</v>
      </c>
      <c r="C49" s="19" t="s">
        <v>413</v>
      </c>
      <c r="D49" s="19" t="s">
        <v>412</v>
      </c>
      <c r="E49" s="19" t="s">
        <v>164</v>
      </c>
    </row>
    <row r="50" spans="1:5" x14ac:dyDescent="0.2">
      <c r="A50" s="19" t="s">
        <v>415</v>
      </c>
      <c r="B50" s="19" t="s">
        <v>49</v>
      </c>
      <c r="C50" s="19" t="s">
        <v>415</v>
      </c>
      <c r="D50" s="19" t="s">
        <v>414</v>
      </c>
      <c r="E50" s="19" t="s">
        <v>165</v>
      </c>
    </row>
    <row r="51" spans="1:5" x14ac:dyDescent="0.2">
      <c r="A51" s="19" t="s">
        <v>279</v>
      </c>
      <c r="B51" s="19" t="s">
        <v>51</v>
      </c>
      <c r="C51" s="19" t="s">
        <v>279</v>
      </c>
      <c r="D51" s="19" t="s">
        <v>280</v>
      </c>
      <c r="E51" s="19" t="s">
        <v>167</v>
      </c>
    </row>
    <row r="52" spans="1:5" x14ac:dyDescent="0.2">
      <c r="A52" s="19" t="s">
        <v>417</v>
      </c>
      <c r="B52" s="19" t="s">
        <v>50</v>
      </c>
      <c r="C52" s="19" t="s">
        <v>417</v>
      </c>
      <c r="D52" s="19" t="s">
        <v>416</v>
      </c>
      <c r="E52" s="19" t="s">
        <v>166</v>
      </c>
    </row>
    <row r="53" spans="1:5" x14ac:dyDescent="0.2">
      <c r="A53" s="19" t="s">
        <v>421</v>
      </c>
      <c r="B53" s="19" t="s">
        <v>53</v>
      </c>
      <c r="C53" s="19" t="s">
        <v>421</v>
      </c>
      <c r="D53" s="19" t="s">
        <v>420</v>
      </c>
      <c r="E53" s="19" t="s">
        <v>169</v>
      </c>
    </row>
    <row r="54" spans="1:5" x14ac:dyDescent="0.2">
      <c r="A54" s="19" t="s">
        <v>423</v>
      </c>
      <c r="B54" s="19" t="s">
        <v>54</v>
      </c>
      <c r="C54" s="19" t="s">
        <v>423</v>
      </c>
      <c r="D54" s="19" t="s">
        <v>422</v>
      </c>
      <c r="E54" s="19" t="s">
        <v>170</v>
      </c>
    </row>
    <row r="55" spans="1:5" x14ac:dyDescent="0.2">
      <c r="A55" s="19" t="s">
        <v>462</v>
      </c>
      <c r="B55" s="19" t="s">
        <v>74</v>
      </c>
      <c r="C55" s="19" t="s">
        <v>462</v>
      </c>
      <c r="D55" s="19" t="s">
        <v>461</v>
      </c>
      <c r="E55" s="19" t="s">
        <v>190</v>
      </c>
    </row>
    <row r="56" spans="1:5" x14ac:dyDescent="0.2">
      <c r="A56" s="19" t="s">
        <v>488</v>
      </c>
      <c r="B56" s="19" t="s">
        <v>87</v>
      </c>
      <c r="C56" s="19" t="s">
        <v>488</v>
      </c>
      <c r="D56" s="19" t="s">
        <v>487</v>
      </c>
      <c r="E56" s="19" t="s">
        <v>203</v>
      </c>
    </row>
    <row r="57" spans="1:5" x14ac:dyDescent="0.2">
      <c r="A57" s="19" t="s">
        <v>425</v>
      </c>
      <c r="B57" s="19" t="s">
        <v>55</v>
      </c>
      <c r="C57" s="19" t="s">
        <v>425</v>
      </c>
      <c r="D57" s="19" t="s">
        <v>424</v>
      </c>
      <c r="E57" s="19" t="s">
        <v>171</v>
      </c>
    </row>
    <row r="58" spans="1:5" x14ac:dyDescent="0.2">
      <c r="A58" s="19" t="s">
        <v>427</v>
      </c>
      <c r="B58" s="19" t="s">
        <v>56</v>
      </c>
      <c r="C58" s="19" t="s">
        <v>427</v>
      </c>
      <c r="D58" s="19" t="s">
        <v>426</v>
      </c>
      <c r="E58" s="19" t="s">
        <v>172</v>
      </c>
    </row>
    <row r="59" spans="1:5" x14ac:dyDescent="0.2">
      <c r="A59" s="19" t="s">
        <v>429</v>
      </c>
      <c r="B59" s="19" t="s">
        <v>57</v>
      </c>
      <c r="C59" s="19" t="s">
        <v>429</v>
      </c>
      <c r="D59" s="19" t="s">
        <v>428</v>
      </c>
      <c r="E59" s="19" t="s">
        <v>173</v>
      </c>
    </row>
    <row r="60" spans="1:5" x14ac:dyDescent="0.2">
      <c r="A60" s="19" t="s">
        <v>377</v>
      </c>
      <c r="B60" s="19" t="s">
        <v>29</v>
      </c>
      <c r="C60" s="19" t="s">
        <v>377</v>
      </c>
      <c r="D60" s="19" t="s">
        <v>376</v>
      </c>
      <c r="E60" s="19" t="s">
        <v>145</v>
      </c>
    </row>
    <row r="61" spans="1:5" x14ac:dyDescent="0.2">
      <c r="A61" s="19" t="s">
        <v>540</v>
      </c>
      <c r="B61" s="19" t="s">
        <v>111</v>
      </c>
      <c r="C61" s="19" t="s">
        <v>540</v>
      </c>
      <c r="D61" s="19" t="s">
        <v>539</v>
      </c>
      <c r="E61" s="19" t="s">
        <v>227</v>
      </c>
    </row>
    <row r="62" spans="1:5" x14ac:dyDescent="0.2">
      <c r="A62" s="19" t="s">
        <v>526</v>
      </c>
      <c r="B62" s="19" t="s">
        <v>104</v>
      </c>
      <c r="C62" s="19" t="s">
        <v>526</v>
      </c>
      <c r="D62" s="19" t="s">
        <v>525</v>
      </c>
      <c r="E62" s="19" t="s">
        <v>220</v>
      </c>
    </row>
    <row r="63" spans="1:5" x14ac:dyDescent="0.2">
      <c r="A63" s="19" t="s">
        <v>439</v>
      </c>
      <c r="B63" s="19" t="s">
        <v>62</v>
      </c>
      <c r="C63" s="19" t="s">
        <v>439</v>
      </c>
      <c r="D63" s="19" t="s">
        <v>438</v>
      </c>
      <c r="E63" s="19" t="s">
        <v>178</v>
      </c>
    </row>
    <row r="64" spans="1:5" x14ac:dyDescent="0.2">
      <c r="A64" s="19" t="s">
        <v>441</v>
      </c>
      <c r="B64" s="19" t="s">
        <v>63</v>
      </c>
      <c r="C64" s="19" t="s">
        <v>441</v>
      </c>
      <c r="D64" s="19" t="s">
        <v>440</v>
      </c>
      <c r="E64" s="19" t="s">
        <v>179</v>
      </c>
    </row>
    <row r="65" spans="1:5" x14ac:dyDescent="0.2">
      <c r="A65" s="19" t="s">
        <v>379</v>
      </c>
      <c r="B65" s="19" t="s">
        <v>30</v>
      </c>
      <c r="C65" s="19" t="s">
        <v>379</v>
      </c>
      <c r="D65" s="19" t="s">
        <v>378</v>
      </c>
      <c r="E65" s="19" t="s">
        <v>146</v>
      </c>
    </row>
    <row r="66" spans="1:5" x14ac:dyDescent="0.2">
      <c r="A66" s="19" t="s">
        <v>522</v>
      </c>
      <c r="B66" s="19" t="s">
        <v>103</v>
      </c>
      <c r="C66" s="19" t="s">
        <v>522</v>
      </c>
      <c r="D66" s="19" t="s">
        <v>521</v>
      </c>
      <c r="E66" s="19" t="s">
        <v>219</v>
      </c>
    </row>
    <row r="67" spans="1:5" x14ac:dyDescent="0.2">
      <c r="A67" s="19" t="s">
        <v>524</v>
      </c>
      <c r="B67" s="19" t="s">
        <v>105</v>
      </c>
      <c r="C67" s="19" t="s">
        <v>524</v>
      </c>
      <c r="D67" s="19" t="s">
        <v>523</v>
      </c>
      <c r="E67" s="19" t="s">
        <v>221</v>
      </c>
    </row>
    <row r="68" spans="1:5" x14ac:dyDescent="0.2">
      <c r="A68" s="19" t="s">
        <v>442</v>
      </c>
      <c r="B68" s="19" t="s">
        <v>64</v>
      </c>
      <c r="C68" s="19" t="s">
        <v>442</v>
      </c>
      <c r="D68" s="19" t="s">
        <v>442</v>
      </c>
      <c r="E68" s="19" t="s">
        <v>180</v>
      </c>
    </row>
    <row r="69" spans="1:5" x14ac:dyDescent="0.2">
      <c r="A69" s="19" t="s">
        <v>448</v>
      </c>
      <c r="B69" s="19" t="s">
        <v>67</v>
      </c>
      <c r="C69" s="19" t="s">
        <v>448</v>
      </c>
      <c r="D69" s="19" t="s">
        <v>447</v>
      </c>
      <c r="E69" s="19" t="s">
        <v>183</v>
      </c>
    </row>
    <row r="70" spans="1:5" x14ac:dyDescent="0.2">
      <c r="A70" s="19" t="s">
        <v>339</v>
      </c>
      <c r="B70" s="19" t="s">
        <v>9</v>
      </c>
      <c r="C70" s="19" t="s">
        <v>339</v>
      </c>
      <c r="D70" s="19" t="s">
        <v>338</v>
      </c>
      <c r="E70" s="19" t="s">
        <v>125</v>
      </c>
    </row>
    <row r="71" spans="1:5" x14ac:dyDescent="0.2">
      <c r="A71" s="19" t="s">
        <v>450</v>
      </c>
      <c r="B71" s="19" t="s">
        <v>68</v>
      </c>
      <c r="C71" s="19" t="s">
        <v>450</v>
      </c>
      <c r="D71" s="19" t="s">
        <v>449</v>
      </c>
      <c r="E71" s="19" t="s">
        <v>184</v>
      </c>
    </row>
    <row r="72" spans="1:5" x14ac:dyDescent="0.2">
      <c r="A72" s="19" t="s">
        <v>452</v>
      </c>
      <c r="B72" s="19" t="s">
        <v>69</v>
      </c>
      <c r="C72" s="19" t="s">
        <v>452</v>
      </c>
      <c r="D72" s="19" t="s">
        <v>451</v>
      </c>
      <c r="E72" s="19" t="s">
        <v>185</v>
      </c>
    </row>
    <row r="73" spans="1:5" x14ac:dyDescent="0.2">
      <c r="A73" s="19" t="s">
        <v>456</v>
      </c>
      <c r="B73" s="19" t="s">
        <v>71</v>
      </c>
      <c r="C73" s="19" t="s">
        <v>456</v>
      </c>
      <c r="D73" s="19" t="s">
        <v>455</v>
      </c>
      <c r="E73" s="19" t="s">
        <v>187</v>
      </c>
    </row>
    <row r="74" spans="1:5" x14ac:dyDescent="0.2">
      <c r="A74" s="19" t="s">
        <v>454</v>
      </c>
      <c r="B74" s="19" t="s">
        <v>70</v>
      </c>
      <c r="C74" s="19" t="s">
        <v>454</v>
      </c>
      <c r="D74" s="19" t="s">
        <v>453</v>
      </c>
      <c r="E74" s="19" t="s">
        <v>186</v>
      </c>
    </row>
    <row r="75" spans="1:5" x14ac:dyDescent="0.2">
      <c r="A75" s="19" t="s">
        <v>460</v>
      </c>
      <c r="B75" s="19" t="s">
        <v>73</v>
      </c>
      <c r="C75" s="19" t="s">
        <v>460</v>
      </c>
      <c r="D75" s="19" t="s">
        <v>459</v>
      </c>
      <c r="E75" s="19" t="s">
        <v>189</v>
      </c>
    </row>
    <row r="76" spans="1:5" x14ac:dyDescent="0.2">
      <c r="A76" s="19" t="s">
        <v>458</v>
      </c>
      <c r="B76" s="19" t="s">
        <v>72</v>
      </c>
      <c r="C76" s="19" t="s">
        <v>458</v>
      </c>
      <c r="D76" s="19" t="s">
        <v>457</v>
      </c>
      <c r="E76" s="19" t="s">
        <v>188</v>
      </c>
    </row>
    <row r="77" spans="1:5" x14ac:dyDescent="0.2">
      <c r="A77" s="19" t="s">
        <v>464</v>
      </c>
      <c r="B77" s="19" t="s">
        <v>75</v>
      </c>
      <c r="C77" s="19" t="s">
        <v>464</v>
      </c>
      <c r="D77" s="19" t="s">
        <v>463</v>
      </c>
      <c r="E77" s="19" t="s">
        <v>191</v>
      </c>
    </row>
    <row r="78" spans="1:5" x14ac:dyDescent="0.2">
      <c r="A78" s="19" t="s">
        <v>482</v>
      </c>
      <c r="B78" s="19" t="s">
        <v>76</v>
      </c>
      <c r="C78" s="19" t="s">
        <v>482</v>
      </c>
      <c r="D78" s="19" t="s">
        <v>481</v>
      </c>
      <c r="E78" s="19" t="s">
        <v>192</v>
      </c>
    </row>
    <row r="79" spans="1:5" x14ac:dyDescent="0.2">
      <c r="A79" s="19" t="s">
        <v>353</v>
      </c>
      <c r="B79" s="19" t="s">
        <v>17</v>
      </c>
      <c r="C79" s="19" t="s">
        <v>353</v>
      </c>
      <c r="D79" s="19" t="s">
        <v>352</v>
      </c>
      <c r="E79" s="19" t="s">
        <v>133</v>
      </c>
    </row>
    <row r="80" spans="1:5" x14ac:dyDescent="0.2">
      <c r="A80" s="19" t="s">
        <v>484</v>
      </c>
      <c r="B80" s="19" t="s">
        <v>85</v>
      </c>
      <c r="C80" s="19" t="s">
        <v>484</v>
      </c>
      <c r="D80" s="19" t="s">
        <v>483</v>
      </c>
      <c r="E80" s="19" t="s">
        <v>201</v>
      </c>
    </row>
    <row r="81" spans="1:5" x14ac:dyDescent="0.2">
      <c r="A81" s="19" t="s">
        <v>486</v>
      </c>
      <c r="B81" s="19" t="s">
        <v>86</v>
      </c>
      <c r="C81" s="19" t="s">
        <v>486</v>
      </c>
      <c r="D81" s="19" t="s">
        <v>485</v>
      </c>
      <c r="E81" s="19" t="s">
        <v>202</v>
      </c>
    </row>
    <row r="82" spans="1:5" x14ac:dyDescent="0.2">
      <c r="A82" s="19" t="s">
        <v>498</v>
      </c>
      <c r="B82" s="19" t="s">
        <v>91</v>
      </c>
      <c r="C82" s="19" t="s">
        <v>498</v>
      </c>
      <c r="D82" s="19" t="s">
        <v>497</v>
      </c>
      <c r="E82" s="19" t="s">
        <v>207</v>
      </c>
    </row>
    <row r="83" spans="1:5" x14ac:dyDescent="0.2">
      <c r="A83" s="19" t="s">
        <v>500</v>
      </c>
      <c r="B83" s="19" t="s">
        <v>92</v>
      </c>
      <c r="C83" s="19" t="s">
        <v>500</v>
      </c>
      <c r="D83" s="19" t="s">
        <v>499</v>
      </c>
      <c r="E83" s="19" t="s">
        <v>208</v>
      </c>
    </row>
    <row r="84" spans="1:5" x14ac:dyDescent="0.2">
      <c r="A84" s="19" t="s">
        <v>492</v>
      </c>
      <c r="B84" s="19" t="s">
        <v>89</v>
      </c>
      <c r="C84" s="19" t="s">
        <v>492</v>
      </c>
      <c r="D84" s="19" t="s">
        <v>491</v>
      </c>
      <c r="E84" s="19" t="s">
        <v>205</v>
      </c>
    </row>
    <row r="85" spans="1:5" x14ac:dyDescent="0.2">
      <c r="A85" s="19" t="s">
        <v>496</v>
      </c>
      <c r="B85" s="19" t="s">
        <v>90</v>
      </c>
      <c r="C85" s="19" t="s">
        <v>496</v>
      </c>
      <c r="D85" s="19" t="s">
        <v>495</v>
      </c>
      <c r="E85" s="19" t="s">
        <v>206</v>
      </c>
    </row>
    <row r="86" spans="1:5" x14ac:dyDescent="0.2">
      <c r="A86" s="19" t="s">
        <v>468</v>
      </c>
      <c r="B86" s="19" t="s">
        <v>84</v>
      </c>
      <c r="C86" s="19" t="s">
        <v>468</v>
      </c>
      <c r="D86" s="19" t="s">
        <v>467</v>
      </c>
      <c r="E86" s="19" t="s">
        <v>200</v>
      </c>
    </row>
    <row r="87" spans="1:5" x14ac:dyDescent="0.2">
      <c r="A87" s="19" t="s">
        <v>472</v>
      </c>
      <c r="B87" s="19" t="s">
        <v>79</v>
      </c>
      <c r="C87" s="19" t="s">
        <v>472</v>
      </c>
      <c r="D87" s="19" t="s">
        <v>471</v>
      </c>
      <c r="E87" s="19" t="s">
        <v>195</v>
      </c>
    </row>
    <row r="88" spans="1:5" x14ac:dyDescent="0.2">
      <c r="A88" s="19" t="s">
        <v>474</v>
      </c>
      <c r="B88" s="19" t="s">
        <v>80</v>
      </c>
      <c r="C88" s="19" t="s">
        <v>474</v>
      </c>
      <c r="D88" s="19" t="s">
        <v>473</v>
      </c>
      <c r="E88" s="19" t="s">
        <v>196</v>
      </c>
    </row>
    <row r="89" spans="1:5" x14ac:dyDescent="0.2">
      <c r="A89" s="19" t="s">
        <v>478</v>
      </c>
      <c r="B89" s="19" t="s">
        <v>82</v>
      </c>
      <c r="C89" s="19" t="s">
        <v>478</v>
      </c>
      <c r="D89" s="19" t="s">
        <v>477</v>
      </c>
      <c r="E89" s="19" t="s">
        <v>198</v>
      </c>
    </row>
    <row r="90" spans="1:5" x14ac:dyDescent="0.2">
      <c r="A90" s="19" t="s">
        <v>476</v>
      </c>
      <c r="B90" s="19" t="s">
        <v>81</v>
      </c>
      <c r="C90" s="19" t="s">
        <v>476</v>
      </c>
      <c r="D90" s="19" t="s">
        <v>475</v>
      </c>
      <c r="E90" s="19" t="s">
        <v>197</v>
      </c>
    </row>
    <row r="91" spans="1:5" x14ac:dyDescent="0.2">
      <c r="A91" s="19" t="s">
        <v>480</v>
      </c>
      <c r="B91" s="19" t="s">
        <v>83</v>
      </c>
      <c r="C91" s="19" t="s">
        <v>480</v>
      </c>
      <c r="D91" s="19" t="s">
        <v>479</v>
      </c>
      <c r="E91" s="19" t="s">
        <v>199</v>
      </c>
    </row>
    <row r="92" spans="1:5" x14ac:dyDescent="0.2">
      <c r="A92" s="19" t="s">
        <v>437</v>
      </c>
      <c r="B92" s="19" t="s">
        <v>61</v>
      </c>
      <c r="C92" s="19" t="s">
        <v>437</v>
      </c>
      <c r="D92" s="19" t="s">
        <v>436</v>
      </c>
      <c r="E92" s="19" t="s">
        <v>177</v>
      </c>
    </row>
    <row r="93" spans="1:5" x14ac:dyDescent="0.2">
      <c r="A93" s="19" t="s">
        <v>544</v>
      </c>
      <c r="B93" s="19" t="s">
        <v>113</v>
      </c>
      <c r="C93" s="19" t="s">
        <v>544</v>
      </c>
      <c r="D93" s="19" t="s">
        <v>543</v>
      </c>
      <c r="E93" s="19" t="s">
        <v>229</v>
      </c>
    </row>
    <row r="94" spans="1:5" x14ac:dyDescent="0.2">
      <c r="A94" s="19" t="s">
        <v>502</v>
      </c>
      <c r="B94" s="19" t="s">
        <v>93</v>
      </c>
      <c r="C94" s="19" t="s">
        <v>502</v>
      </c>
      <c r="D94" s="19" t="s">
        <v>501</v>
      </c>
      <c r="E94" s="19" t="s">
        <v>209</v>
      </c>
    </row>
    <row r="95" spans="1:5" x14ac:dyDescent="0.2">
      <c r="A95" s="19" t="s">
        <v>518</v>
      </c>
      <c r="B95" s="19" t="s">
        <v>101</v>
      </c>
      <c r="C95" s="19" t="s">
        <v>518</v>
      </c>
      <c r="D95" s="19" t="s">
        <v>517</v>
      </c>
      <c r="E95" s="19" t="s">
        <v>217</v>
      </c>
    </row>
    <row r="96" spans="1:5" x14ac:dyDescent="0.2">
      <c r="A96" s="19" t="s">
        <v>504</v>
      </c>
      <c r="B96" s="19" t="s">
        <v>94</v>
      </c>
      <c r="C96" s="19" t="s">
        <v>504</v>
      </c>
      <c r="D96" s="19" t="s">
        <v>503</v>
      </c>
      <c r="E96" s="19" t="s">
        <v>210</v>
      </c>
    </row>
    <row r="97" spans="1:5" x14ac:dyDescent="0.2">
      <c r="A97" s="19" t="s">
        <v>506</v>
      </c>
      <c r="B97" s="19" t="s">
        <v>95</v>
      </c>
      <c r="C97" s="19" t="s">
        <v>506</v>
      </c>
      <c r="D97" s="19" t="s">
        <v>505</v>
      </c>
      <c r="E97" s="19" t="s">
        <v>211</v>
      </c>
    </row>
    <row r="98" spans="1:5" x14ac:dyDescent="0.2">
      <c r="A98" s="19" t="s">
        <v>512</v>
      </c>
      <c r="B98" s="19" t="s">
        <v>98</v>
      </c>
      <c r="C98" s="19" t="s">
        <v>512</v>
      </c>
      <c r="D98" s="19" t="s">
        <v>511</v>
      </c>
      <c r="E98" s="19" t="s">
        <v>214</v>
      </c>
    </row>
    <row r="99" spans="1:5" x14ac:dyDescent="0.2">
      <c r="A99" s="19" t="s">
        <v>514</v>
      </c>
      <c r="B99" s="19" t="s">
        <v>99</v>
      </c>
      <c r="C99" s="19" t="s">
        <v>514</v>
      </c>
      <c r="D99" s="19" t="s">
        <v>513</v>
      </c>
      <c r="E99" s="19" t="s">
        <v>215</v>
      </c>
    </row>
    <row r="100" spans="1:5" x14ac:dyDescent="0.2">
      <c r="A100" s="19" t="s">
        <v>510</v>
      </c>
      <c r="B100" s="19" t="s">
        <v>97</v>
      </c>
      <c r="C100" s="19" t="s">
        <v>510</v>
      </c>
      <c r="D100" s="19" t="s">
        <v>509</v>
      </c>
      <c r="E100" s="19" t="s">
        <v>213</v>
      </c>
    </row>
    <row r="101" spans="1:5" x14ac:dyDescent="0.2">
      <c r="A101" s="19" t="s">
        <v>375</v>
      </c>
      <c r="B101" s="19" t="s">
        <v>28</v>
      </c>
      <c r="C101" s="19" t="s">
        <v>375</v>
      </c>
      <c r="D101" s="19" t="s">
        <v>374</v>
      </c>
      <c r="E101" s="19" t="s">
        <v>144</v>
      </c>
    </row>
    <row r="102" spans="1:5" x14ac:dyDescent="0.2">
      <c r="A102" s="19" t="s">
        <v>508</v>
      </c>
      <c r="B102" s="19" t="s">
        <v>96</v>
      </c>
      <c r="C102" s="19" t="s">
        <v>508</v>
      </c>
      <c r="D102" s="19" t="s">
        <v>507</v>
      </c>
      <c r="E102" s="19" t="s">
        <v>212</v>
      </c>
    </row>
    <row r="103" spans="1:5" x14ac:dyDescent="0.2">
      <c r="A103" s="19" t="s">
        <v>516</v>
      </c>
      <c r="B103" s="19" t="s">
        <v>100</v>
      </c>
      <c r="C103" s="19" t="s">
        <v>516</v>
      </c>
      <c r="D103" s="19" t="s">
        <v>515</v>
      </c>
      <c r="E103" s="19" t="s">
        <v>216</v>
      </c>
    </row>
    <row r="104" spans="1:5" x14ac:dyDescent="0.2">
      <c r="A104" s="19" t="s">
        <v>359</v>
      </c>
      <c r="B104" s="19" t="s">
        <v>20</v>
      </c>
      <c r="C104" s="19" t="s">
        <v>359</v>
      </c>
      <c r="D104" s="19" t="s">
        <v>358</v>
      </c>
      <c r="E104" s="19" t="s">
        <v>136</v>
      </c>
    </row>
    <row r="105" spans="1:5" x14ac:dyDescent="0.2">
      <c r="A105" s="19" t="s">
        <v>494</v>
      </c>
      <c r="B105" s="19" t="s">
        <v>116</v>
      </c>
      <c r="C105" s="19" t="s">
        <v>494</v>
      </c>
      <c r="D105" s="19" t="s">
        <v>493</v>
      </c>
      <c r="E105" s="19" t="s">
        <v>232</v>
      </c>
    </row>
    <row r="106" spans="1:5" x14ac:dyDescent="0.2">
      <c r="A106" s="19" t="s">
        <v>520</v>
      </c>
      <c r="B106" s="19" t="s">
        <v>102</v>
      </c>
      <c r="C106" s="19" t="s">
        <v>520</v>
      </c>
      <c r="D106" s="19" t="s">
        <v>519</v>
      </c>
      <c r="E106" s="19" t="s">
        <v>218</v>
      </c>
    </row>
    <row r="107" spans="1:5" x14ac:dyDescent="0.2">
      <c r="A107" s="19" t="s">
        <v>534</v>
      </c>
      <c r="B107" s="19" t="s">
        <v>109</v>
      </c>
      <c r="C107" s="19" t="s">
        <v>534</v>
      </c>
      <c r="D107" s="19" t="s">
        <v>533</v>
      </c>
      <c r="E107" s="19" t="s">
        <v>225</v>
      </c>
    </row>
    <row r="108" spans="1:5" x14ac:dyDescent="0.2">
      <c r="A108" s="19" t="s">
        <v>542</v>
      </c>
      <c r="B108" s="19" t="s">
        <v>112</v>
      </c>
      <c r="C108" s="19" t="s">
        <v>542</v>
      </c>
      <c r="D108" s="19" t="s">
        <v>541</v>
      </c>
      <c r="E108" s="19" t="s">
        <v>228</v>
      </c>
    </row>
    <row r="109" spans="1:5" x14ac:dyDescent="0.2">
      <c r="A109" s="19" t="s">
        <v>385</v>
      </c>
      <c r="B109" s="19" t="s">
        <v>33</v>
      </c>
      <c r="C109" s="19" t="s">
        <v>385</v>
      </c>
      <c r="D109" s="19" t="s">
        <v>384</v>
      </c>
      <c r="E109" s="19" t="s">
        <v>149</v>
      </c>
    </row>
    <row r="110" spans="1:5" x14ac:dyDescent="0.2">
      <c r="A110" s="19" t="s">
        <v>532</v>
      </c>
      <c r="B110" s="19" t="s">
        <v>108</v>
      </c>
      <c r="C110" s="19" t="s">
        <v>532</v>
      </c>
      <c r="D110" s="19" t="s">
        <v>531</v>
      </c>
      <c r="E110" s="19" t="s">
        <v>224</v>
      </c>
    </row>
    <row r="111" spans="1:5" x14ac:dyDescent="0.2">
      <c r="A111" s="19" t="s">
        <v>381</v>
      </c>
      <c r="B111" s="19" t="s">
        <v>31</v>
      </c>
      <c r="C111" s="19" t="s">
        <v>381</v>
      </c>
      <c r="D111" s="19" t="s">
        <v>380</v>
      </c>
      <c r="E111" s="19" t="s">
        <v>147</v>
      </c>
    </row>
    <row r="112" spans="1:5" x14ac:dyDescent="0.2">
      <c r="A112" s="19" t="s">
        <v>538</v>
      </c>
      <c r="B112" s="19" t="s">
        <v>110</v>
      </c>
      <c r="C112" s="19" t="s">
        <v>538</v>
      </c>
      <c r="D112" s="19" t="s">
        <v>537</v>
      </c>
      <c r="E112" s="19" t="s">
        <v>226</v>
      </c>
    </row>
    <row r="113" spans="1:5" x14ac:dyDescent="0.2">
      <c r="A113" s="19" t="s">
        <v>444</v>
      </c>
      <c r="B113" s="19" t="s">
        <v>65</v>
      </c>
      <c r="C113" s="19" t="s">
        <v>444</v>
      </c>
      <c r="D113" s="19" t="s">
        <v>443</v>
      </c>
      <c r="E113" s="19" t="s">
        <v>181</v>
      </c>
    </row>
    <row r="114" spans="1:5" x14ac:dyDescent="0.2">
      <c r="A114" s="19" t="s">
        <v>419</v>
      </c>
      <c r="B114" s="19" t="s">
        <v>52</v>
      </c>
      <c r="C114" s="19" t="s">
        <v>419</v>
      </c>
      <c r="D114" s="19" t="s">
        <v>418</v>
      </c>
      <c r="E114" s="19" t="s">
        <v>168</v>
      </c>
    </row>
    <row r="115" spans="1:5" x14ac:dyDescent="0.2">
      <c r="A115" s="19" t="s">
        <v>431</v>
      </c>
      <c r="B115" s="19" t="s">
        <v>58</v>
      </c>
      <c r="C115" s="19" t="s">
        <v>431</v>
      </c>
      <c r="D115" s="19" t="s">
        <v>430</v>
      </c>
      <c r="E115" s="19" t="s">
        <v>174</v>
      </c>
    </row>
    <row r="116" spans="1:5" x14ac:dyDescent="0.2">
      <c r="A116" s="19" t="s">
        <v>392</v>
      </c>
      <c r="B116" s="19" t="s">
        <v>115</v>
      </c>
      <c r="C116" s="19" t="s">
        <v>392</v>
      </c>
      <c r="D116" s="19" t="s">
        <v>391</v>
      </c>
      <c r="E116" s="19" t="s">
        <v>231</v>
      </c>
    </row>
    <row r="117" spans="1:5" x14ac:dyDescent="0.2">
      <c r="A117" s="19" t="s">
        <v>490</v>
      </c>
      <c r="B117" s="19" t="s">
        <v>88</v>
      </c>
      <c r="C117" s="19" t="s">
        <v>490</v>
      </c>
      <c r="D117" s="19" t="s">
        <v>489</v>
      </c>
      <c r="E117" s="19" t="s">
        <v>204</v>
      </c>
    </row>
  </sheetData>
  <autoFilter ref="A1:E117" xr:uid="{00000000-0009-0000-0000-000001000000}"/>
  <sortState xmlns:xlrd2="http://schemas.microsoft.com/office/spreadsheetml/2017/richdata2" ref="A2:E117">
    <sortCondition ref="A2:A117"/>
  </sortState>
  <customSheetViews>
    <customSheetView guid="{F6210811-65AC-4B47-86E4-999C1514D862}" state="hidden" topLeftCell="A2">
      <selection activeCell="C130" sqref="C130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6"/>
  <sheetViews>
    <sheetView topLeftCell="B1" workbookViewId="0">
      <selection activeCell="A16" sqref="A16"/>
    </sheetView>
  </sheetViews>
  <sheetFormatPr defaultColWidth="38.85546875" defaultRowHeight="12.75" x14ac:dyDescent="0.2"/>
  <cols>
    <col min="1" max="2" width="22" customWidth="1"/>
    <col min="3" max="3" width="12.140625" bestFit="1" customWidth="1"/>
    <col min="4" max="4" width="11" bestFit="1" customWidth="1"/>
    <col min="5" max="5" width="21.42578125" bestFit="1" customWidth="1"/>
    <col min="6" max="6" width="26.42578125" bestFit="1" customWidth="1"/>
    <col min="7" max="7" width="9.42578125" bestFit="1" customWidth="1"/>
    <col min="8" max="8" width="13.42578125" bestFit="1" customWidth="1"/>
    <col min="9" max="9" width="12.140625" bestFit="1" customWidth="1"/>
    <col min="10" max="10" width="43.7109375" style="11" bestFit="1" customWidth="1"/>
    <col min="11" max="11" width="51.7109375" style="11" bestFit="1" customWidth="1"/>
    <col min="13" max="13" width="14.42578125" style="11" customWidth="1"/>
  </cols>
  <sheetData>
    <row r="1" spans="1:15" ht="14.25" x14ac:dyDescent="0.2">
      <c r="A1" s="13" t="s">
        <v>297</v>
      </c>
      <c r="B1" s="13" t="s">
        <v>296</v>
      </c>
      <c r="C1" s="13" t="s">
        <v>295</v>
      </c>
      <c r="D1" s="13" t="s">
        <v>298</v>
      </c>
      <c r="E1" s="13" t="s">
        <v>299</v>
      </c>
      <c r="F1" s="13" t="s">
        <v>300</v>
      </c>
      <c r="G1" s="14" t="s">
        <v>301</v>
      </c>
      <c r="H1" s="14" t="s">
        <v>302</v>
      </c>
      <c r="I1" s="14" t="s">
        <v>303</v>
      </c>
      <c r="J1" s="15" t="s">
        <v>320</v>
      </c>
      <c r="K1" s="15" t="s">
        <v>306</v>
      </c>
      <c r="L1" s="12" t="s">
        <v>549</v>
      </c>
      <c r="M1" s="15" t="s">
        <v>307</v>
      </c>
    </row>
    <row r="2" spans="1:15" x14ac:dyDescent="0.2">
      <c r="A2" s="12" t="s">
        <v>241</v>
      </c>
      <c r="B2" s="12" t="s">
        <v>242</v>
      </c>
      <c r="C2" s="12" t="s">
        <v>243</v>
      </c>
      <c r="D2" s="12" t="s">
        <v>235</v>
      </c>
      <c r="E2" s="12" t="s">
        <v>244</v>
      </c>
      <c r="F2" s="12" t="s">
        <v>245</v>
      </c>
      <c r="G2" s="17">
        <v>39100</v>
      </c>
      <c r="H2" s="12" t="s">
        <v>243</v>
      </c>
      <c r="I2" s="12" t="s">
        <v>235</v>
      </c>
      <c r="J2" s="15" t="str">
        <f>IF(ISBLANK(A2),"",CONCATENATE(A2,", ",E2,", ",C2))</f>
        <v>Die Sonne, Mailandstraße 131, Bozen</v>
      </c>
      <c r="K2" s="15" t="str">
        <f>IF(ISBLANK(B2),"",CONCATENATE(B2,", ",F2,", ",D2))</f>
        <v>Il Sole, via Milano 131, Bolzano</v>
      </c>
      <c r="L2" s="12" t="str">
        <f>IF('Gesuch Kinderhort'!$I$1="I",K2,J2)</f>
        <v>Die Sonne, Mailandstraße 131, Bozen</v>
      </c>
      <c r="M2" s="10" t="s">
        <v>233</v>
      </c>
    </row>
    <row r="3" spans="1:15" x14ac:dyDescent="0.2">
      <c r="A3" s="12" t="s">
        <v>246</v>
      </c>
      <c r="B3" s="12" t="s">
        <v>247</v>
      </c>
      <c r="C3" s="12" t="s">
        <v>243</v>
      </c>
      <c r="D3" s="12" t="s">
        <v>235</v>
      </c>
      <c r="E3" s="12" t="s">
        <v>248</v>
      </c>
      <c r="F3" s="12" t="s">
        <v>249</v>
      </c>
      <c r="G3" s="17">
        <v>39100</v>
      </c>
      <c r="H3" s="12" t="s">
        <v>243</v>
      </c>
      <c r="I3" s="12" t="s">
        <v>235</v>
      </c>
      <c r="J3" s="15" t="str">
        <f t="shared" ref="J3:J14" si="0">IF(ISBLANK(A3),"",CONCATENATE(A3,", ",E3,", ",C3))</f>
        <v>Das Segelschiff, Venedigerstraße 49, Bozen</v>
      </c>
      <c r="K3" s="15" t="str">
        <f t="shared" ref="K3:K14" si="1">IF(ISBLANK(B3),"",CONCATENATE(B3,", ",F3,", ",D3))</f>
        <v>Il Veliero, viale Venezia 49, Bolzano</v>
      </c>
      <c r="L3" s="12" t="str">
        <f>IF('Gesuch Kinderhort'!$I$1="I",K3,J3)</f>
        <v>Das Segelschiff, Venedigerstraße 49, Bozen</v>
      </c>
      <c r="M3" s="15" t="s">
        <v>234</v>
      </c>
    </row>
    <row r="4" spans="1:15" x14ac:dyDescent="0.2">
      <c r="A4" s="15" t="s">
        <v>250</v>
      </c>
      <c r="B4" s="12" t="s">
        <v>251</v>
      </c>
      <c r="C4" s="12" t="s">
        <v>243</v>
      </c>
      <c r="D4" s="12" t="s">
        <v>235</v>
      </c>
      <c r="E4" s="12" t="s">
        <v>252</v>
      </c>
      <c r="F4" s="12" t="s">
        <v>253</v>
      </c>
      <c r="G4" s="17">
        <v>39100</v>
      </c>
      <c r="H4" s="12" t="s">
        <v>243</v>
      </c>
      <c r="I4" s="12" t="s">
        <v>235</v>
      </c>
      <c r="J4" s="15" t="str">
        <f t="shared" si="0"/>
        <v>Das Aquarium , Parmastraße 10 , Bozen</v>
      </c>
      <c r="K4" s="15" t="str">
        <f t="shared" si="1"/>
        <v>L'Acquario, via Parma 10 , Bolzano</v>
      </c>
      <c r="L4" s="12" t="str">
        <f>IF('Gesuch Kinderhort'!$I$1="I",K4,J4)</f>
        <v>Das Aquarium , Parmastraße 10 , Bozen</v>
      </c>
      <c r="M4" s="15" t="s">
        <v>308</v>
      </c>
    </row>
    <row r="5" spans="1:15" x14ac:dyDescent="0.2">
      <c r="A5" s="12" t="s">
        <v>254</v>
      </c>
      <c r="B5" s="12" t="s">
        <v>255</v>
      </c>
      <c r="C5" s="12" t="s">
        <v>243</v>
      </c>
      <c r="D5" s="12" t="s">
        <v>235</v>
      </c>
      <c r="E5" s="12" t="s">
        <v>256</v>
      </c>
      <c r="F5" s="12" t="s">
        <v>257</v>
      </c>
      <c r="G5" s="17">
        <v>39100</v>
      </c>
      <c r="H5" s="12" t="s">
        <v>243</v>
      </c>
      <c r="I5" s="12" t="s">
        <v>235</v>
      </c>
      <c r="J5" s="15" t="str">
        <f t="shared" si="0"/>
        <v>Die Grille, Genuastraße 94, Bozen</v>
      </c>
      <c r="K5" s="15" t="str">
        <f t="shared" si="1"/>
        <v>Il Grillo, via Genova 94 , Bolzano</v>
      </c>
      <c r="L5" s="12" t="str">
        <f>IF('Gesuch Kinderhort'!$I$1="I",K5,J5)</f>
        <v>Die Grille, Genuastraße 94, Bozen</v>
      </c>
      <c r="M5" s="15" t="s">
        <v>309</v>
      </c>
    </row>
    <row r="6" spans="1:15" x14ac:dyDescent="0.2">
      <c r="A6" s="12" t="s">
        <v>258</v>
      </c>
      <c r="B6" s="12" t="s">
        <v>259</v>
      </c>
      <c r="C6" s="12" t="s">
        <v>243</v>
      </c>
      <c r="D6" s="12" t="s">
        <v>235</v>
      </c>
      <c r="E6" s="12" t="s">
        <v>260</v>
      </c>
      <c r="F6" s="12" t="s">
        <v>261</v>
      </c>
      <c r="G6" s="17">
        <v>39100</v>
      </c>
      <c r="H6" s="12" t="s">
        <v>243</v>
      </c>
      <c r="I6" s="12" t="s">
        <v>235</v>
      </c>
      <c r="J6" s="15" t="str">
        <f t="shared" si="0"/>
        <v>Die Wolke, Lagederweg 11, Bozen</v>
      </c>
      <c r="K6" s="15" t="str">
        <f t="shared" si="1"/>
        <v>La Nuvola, vicolo Lageder , Bolzano</v>
      </c>
      <c r="L6" s="12" t="str">
        <f>IF('Gesuch Kinderhort'!$I$1="I",K6,J6)</f>
        <v>Die Wolke, Lagederweg 11, Bozen</v>
      </c>
      <c r="M6" s="15" t="s">
        <v>310</v>
      </c>
    </row>
    <row r="7" spans="1:15" x14ac:dyDescent="0.2">
      <c r="A7" s="12" t="s">
        <v>262</v>
      </c>
      <c r="B7" s="12" t="s">
        <v>263</v>
      </c>
      <c r="C7" s="12" t="s">
        <v>243</v>
      </c>
      <c r="D7" s="12" t="s">
        <v>235</v>
      </c>
      <c r="E7" s="12" t="s">
        <v>264</v>
      </c>
      <c r="F7" s="12" t="s">
        <v>265</v>
      </c>
      <c r="G7" s="17">
        <v>39100</v>
      </c>
      <c r="H7" s="12" t="s">
        <v>243</v>
      </c>
      <c r="I7" s="12" t="s">
        <v>235</v>
      </c>
      <c r="J7" s="15" t="str">
        <f t="shared" si="0"/>
        <v>Der Pandabär, Gaismairstraße 4, Bozen</v>
      </c>
      <c r="K7" s="15" t="str">
        <f t="shared" si="1"/>
        <v>Il Panda, via Gaismair 4 , Bolzano</v>
      </c>
      <c r="L7" s="12" t="str">
        <f>IF('Gesuch Kinderhort'!$I$1="I",K7,J7)</f>
        <v>Der Pandabär, Gaismairstraße 4, Bozen</v>
      </c>
      <c r="M7" s="15" t="s">
        <v>311</v>
      </c>
    </row>
    <row r="8" spans="1:15" x14ac:dyDescent="0.2">
      <c r="A8" s="12" t="s">
        <v>266</v>
      </c>
      <c r="B8" s="12" t="s">
        <v>267</v>
      </c>
      <c r="C8" s="12" t="s">
        <v>243</v>
      </c>
      <c r="D8" s="12" t="s">
        <v>235</v>
      </c>
      <c r="E8" s="12" t="s">
        <v>268</v>
      </c>
      <c r="F8" s="12" t="s">
        <v>269</v>
      </c>
      <c r="G8" s="17">
        <v>39100</v>
      </c>
      <c r="H8" s="12" t="s">
        <v>243</v>
      </c>
      <c r="I8" s="12" t="s">
        <v>235</v>
      </c>
      <c r="J8" s="15" t="str">
        <f t="shared" si="0"/>
        <v>Der Schmetterling, St. Johann-Gasse 23/a, Bozen</v>
      </c>
      <c r="K8" s="15" t="str">
        <f t="shared" si="1"/>
        <v>La Farfalla, vicolo S.Giovanni 23/a , Bolzano</v>
      </c>
      <c r="L8" s="12" t="str">
        <f>IF('Gesuch Kinderhort'!$I$1="I",K8,J8)</f>
        <v>Der Schmetterling, St. Johann-Gasse 23/a, Bozen</v>
      </c>
      <c r="M8" s="15" t="s">
        <v>312</v>
      </c>
    </row>
    <row r="9" spans="1:15" x14ac:dyDescent="0.2">
      <c r="A9" s="12" t="s">
        <v>270</v>
      </c>
      <c r="B9" s="12" t="s">
        <v>271</v>
      </c>
      <c r="C9" s="12" t="s">
        <v>243</v>
      </c>
      <c r="D9" s="12" t="s">
        <v>235</v>
      </c>
      <c r="E9" s="12" t="s">
        <v>272</v>
      </c>
      <c r="F9" s="12" t="s">
        <v>273</v>
      </c>
      <c r="G9" s="17">
        <v>39100</v>
      </c>
      <c r="H9" s="12" t="s">
        <v>243</v>
      </c>
      <c r="I9" s="12" t="s">
        <v>235</v>
      </c>
      <c r="J9" s="15" t="str">
        <f t="shared" si="0"/>
        <v>Der Vierklee, Angela-Nikoletti-Platz 9 , Bozen</v>
      </c>
      <c r="K9" s="15" t="str">
        <f t="shared" si="1"/>
        <v>Il Quadrifoglio, piazza Angela Nikoletti 9 , Bolzano</v>
      </c>
      <c r="L9" s="12" t="str">
        <f>IF('Gesuch Kinderhort'!$I$1="I",K9,J9)</f>
        <v>Der Vierklee, Angela-Nikoletti-Platz 9 , Bozen</v>
      </c>
      <c r="M9" s="15" t="s">
        <v>313</v>
      </c>
    </row>
    <row r="10" spans="1:15" x14ac:dyDescent="0.2">
      <c r="A10" s="12" t="s">
        <v>274</v>
      </c>
      <c r="B10" s="12" t="s">
        <v>274</v>
      </c>
      <c r="C10" s="12" t="s">
        <v>243</v>
      </c>
      <c r="D10" s="12" t="s">
        <v>235</v>
      </c>
      <c r="E10" s="12" t="s">
        <v>583</v>
      </c>
      <c r="F10" s="12" t="s">
        <v>584</v>
      </c>
      <c r="G10" s="17">
        <v>39100</v>
      </c>
      <c r="H10" s="12" t="s">
        <v>243</v>
      </c>
      <c r="I10" s="12" t="s">
        <v>235</v>
      </c>
      <c r="J10" s="15" t="str">
        <f t="shared" si="0"/>
        <v>Casanova, Ortlesstraße 48, Bozen</v>
      </c>
      <c r="K10" s="15" t="str">
        <f t="shared" si="1"/>
        <v>Casanova, via Ortles 48, Bolzano</v>
      </c>
      <c r="L10" s="12" t="str">
        <f>IF('Gesuch Kinderhort'!$I$1="I",K10,J10)</f>
        <v>Casanova, Ortlesstraße 48, Bozen</v>
      </c>
      <c r="M10" s="15" t="s">
        <v>314</v>
      </c>
    </row>
    <row r="11" spans="1:15" x14ac:dyDescent="0.2">
      <c r="A11" s="12" t="s">
        <v>275</v>
      </c>
      <c r="B11" s="12" t="s">
        <v>275</v>
      </c>
      <c r="C11" s="12" t="s">
        <v>243</v>
      </c>
      <c r="D11" s="12" t="s">
        <v>235</v>
      </c>
      <c r="E11" s="12" t="s">
        <v>276</v>
      </c>
      <c r="F11" s="12" t="s">
        <v>277</v>
      </c>
      <c r="G11" s="17">
        <v>39100</v>
      </c>
      <c r="H11" s="12" t="s">
        <v>243</v>
      </c>
      <c r="I11" s="12" t="s">
        <v>235</v>
      </c>
      <c r="J11" s="15" t="str">
        <f t="shared" si="0"/>
        <v>Firmian, M-Montessori-Platz 12, Bozen</v>
      </c>
      <c r="K11" s="15" t="str">
        <f t="shared" si="1"/>
        <v>Firmian, p.zza Montessori 12, Bolzano</v>
      </c>
      <c r="L11" s="12" t="str">
        <f>IF('Gesuch Kinderhort'!$I$1="I",K11,J11)</f>
        <v>Firmian, M-Montessori-Platz 12, Bozen</v>
      </c>
      <c r="M11" s="15" t="s">
        <v>315</v>
      </c>
    </row>
    <row r="12" spans="1:15" x14ac:dyDescent="0.2">
      <c r="A12" s="12" t="s">
        <v>278</v>
      </c>
      <c r="B12" s="12" t="s">
        <v>278</v>
      </c>
      <c r="C12" s="12" t="s">
        <v>279</v>
      </c>
      <c r="D12" s="12" t="s">
        <v>280</v>
      </c>
      <c r="E12" s="12" t="s">
        <v>281</v>
      </c>
      <c r="F12" s="12" t="s">
        <v>282</v>
      </c>
      <c r="G12" s="17">
        <v>39012</v>
      </c>
      <c r="H12" s="12" t="s">
        <v>279</v>
      </c>
      <c r="I12" s="12" t="s">
        <v>280</v>
      </c>
      <c r="J12" s="15" t="str">
        <f t="shared" si="0"/>
        <v>Yosyag, Goethestraße 40/C, Meran</v>
      </c>
      <c r="K12" s="15" t="str">
        <f t="shared" si="1"/>
        <v>Yosyag, via  Goethe 40/C, Merano</v>
      </c>
      <c r="L12" s="12" t="str">
        <f>IF('Gesuch Kinderhort'!$I$1="I",K12,J12)</f>
        <v>Yosyag, Goethestraße 40/C, Meran</v>
      </c>
      <c r="M12" s="18" t="s">
        <v>316</v>
      </c>
    </row>
    <row r="13" spans="1:15" x14ac:dyDescent="0.2">
      <c r="A13" s="12" t="s">
        <v>283</v>
      </c>
      <c r="B13" s="12" t="s">
        <v>283</v>
      </c>
      <c r="C13" s="12" t="s">
        <v>279</v>
      </c>
      <c r="D13" s="12" t="s">
        <v>280</v>
      </c>
      <c r="E13" s="12" t="s">
        <v>284</v>
      </c>
      <c r="F13" s="12" t="s">
        <v>285</v>
      </c>
      <c r="G13" s="17">
        <v>39012</v>
      </c>
      <c r="H13" s="12" t="s">
        <v>279</v>
      </c>
      <c r="I13" s="12" t="s">
        <v>280</v>
      </c>
      <c r="J13" s="15" t="str">
        <f t="shared" si="0"/>
        <v>Maia, Maiastraße 1, Meran</v>
      </c>
      <c r="K13" s="15" t="str">
        <f t="shared" si="1"/>
        <v>Maia, via Maia 1, Merano</v>
      </c>
      <c r="L13" s="12" t="str">
        <f>IF('Gesuch Kinderhort'!$I$1="I",K13,J13)</f>
        <v>Maia, Maiastraße 1, Meran</v>
      </c>
      <c r="M13" s="18" t="s">
        <v>317</v>
      </c>
    </row>
    <row r="14" spans="1:15" x14ac:dyDescent="0.2">
      <c r="A14" s="12" t="s">
        <v>286</v>
      </c>
      <c r="B14" s="12" t="s">
        <v>286</v>
      </c>
      <c r="C14" s="12" t="s">
        <v>287</v>
      </c>
      <c r="D14" s="12" t="s">
        <v>288</v>
      </c>
      <c r="E14" s="12" t="s">
        <v>289</v>
      </c>
      <c r="F14" s="12" t="s">
        <v>290</v>
      </c>
      <c r="G14" s="17">
        <v>39042</v>
      </c>
      <c r="H14" s="12" t="s">
        <v>287</v>
      </c>
      <c r="I14" s="12" t="s">
        <v>288</v>
      </c>
      <c r="J14" s="15" t="str">
        <f t="shared" si="0"/>
        <v>Pinocchio, Goethestraße 22, Brixen</v>
      </c>
      <c r="K14" s="15" t="str">
        <f t="shared" si="1"/>
        <v>Pinocchio, via  Goethe 22, Bressanone</v>
      </c>
      <c r="L14" s="12" t="str">
        <f>IF('Gesuch Kinderhort'!$I$1="I",K14,J14)</f>
        <v>Pinocchio, Goethestraße 22, Brixen</v>
      </c>
      <c r="M14" s="18" t="s">
        <v>318</v>
      </c>
    </row>
    <row r="15" spans="1:15" x14ac:dyDescent="0.2">
      <c r="A15" s="16" t="s">
        <v>304</v>
      </c>
      <c r="B15" s="16" t="s">
        <v>305</v>
      </c>
      <c r="C15" s="12" t="s">
        <v>291</v>
      </c>
      <c r="D15" s="12" t="s">
        <v>292</v>
      </c>
      <c r="E15" s="12" t="s">
        <v>293</v>
      </c>
      <c r="F15" s="12" t="s">
        <v>294</v>
      </c>
      <c r="G15" s="17">
        <v>39055</v>
      </c>
      <c r="H15" s="12" t="s">
        <v>291</v>
      </c>
      <c r="I15" s="12" t="s">
        <v>292</v>
      </c>
      <c r="J15" s="15" t="str">
        <f>IF(ISBLANK(A15),"",CONCATENATE(A15,", ",E15,", ",C15))</f>
        <v>Gemeinde Kinderhort , Schuldurchgang 28, Leifers</v>
      </c>
      <c r="K15" s="15" t="str">
        <f>IF(ISBLANK(B15),"",CONCATENATE(B15,", ",F15,", ",D15))</f>
        <v>Asilo nido Comunale, Passaggio zona scolastica 28, Laives</v>
      </c>
      <c r="L15" s="12" t="str">
        <f>IF('Gesuch Kinderhort'!$I$1="I",K15,J15)</f>
        <v>Gemeinde Kinderhort , Schuldurchgang 28, Leifers</v>
      </c>
      <c r="M15" s="18" t="s">
        <v>319</v>
      </c>
    </row>
    <row r="16" spans="1:15" x14ac:dyDescent="0.2">
      <c r="A16" s="12" t="s">
        <v>304</v>
      </c>
      <c r="B16" s="12" t="s">
        <v>305</v>
      </c>
      <c r="C16" s="12" t="s">
        <v>291</v>
      </c>
      <c r="D16" s="12" t="s">
        <v>292</v>
      </c>
      <c r="E16" s="15" t="s">
        <v>585</v>
      </c>
      <c r="F16" s="15" t="s">
        <v>586</v>
      </c>
      <c r="G16" s="17">
        <v>39055</v>
      </c>
      <c r="H16" s="12" t="s">
        <v>291</v>
      </c>
      <c r="I16" s="12" t="s">
        <v>292</v>
      </c>
      <c r="J16" s="15" t="str">
        <f>IF(ISBLANK(A16),"",CONCATENATE(A16,", ",E16,", ",C16))</f>
        <v>Gemeinde Kinderhort , Hilber-Hof-Strasse 5, St. Jakob, Leifers</v>
      </c>
      <c r="K16" s="15" t="str">
        <f>IF(ISBLANK(B16),"",CONCATENATE(B16,", ",F16,", ",D16))</f>
        <v>Asilo nido Comunale, Via Maso Hilber 5, San Giacomo, Laives</v>
      </c>
      <c r="L16" s="12" t="str">
        <f>IF('Gesuch Kinderhort'!$I$1="I",K16,J16)</f>
        <v>Gemeinde Kinderhort , Hilber-Hof-Strasse 5, St. Jakob, Leifers</v>
      </c>
      <c r="M16" s="66" t="s">
        <v>587</v>
      </c>
      <c r="N16" s="65"/>
      <c r="O16" s="11"/>
    </row>
  </sheetData>
  <customSheetViews>
    <customSheetView guid="{F6210811-65AC-4B47-86E4-999C1514D862}" state="hidden">
      <selection activeCell="E17" sqref="E17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8"/>
  <sheetViews>
    <sheetView workbookViewId="0">
      <selection activeCell="A7" sqref="A7:A8"/>
    </sheetView>
  </sheetViews>
  <sheetFormatPr defaultColWidth="9.140625" defaultRowHeight="12.75" x14ac:dyDescent="0.2"/>
  <cols>
    <col min="1" max="1" width="13.42578125" customWidth="1"/>
  </cols>
  <sheetData>
    <row r="1" spans="1:3" x14ac:dyDescent="0.2">
      <c r="A1" t="s">
        <v>237</v>
      </c>
      <c r="B1" t="s">
        <v>238</v>
      </c>
    </row>
    <row r="2" spans="1:3" x14ac:dyDescent="0.2">
      <c r="A2" t="s">
        <v>239</v>
      </c>
      <c r="B2">
        <v>0.9</v>
      </c>
    </row>
    <row r="3" spans="1:3" x14ac:dyDescent="0.2">
      <c r="A3" t="s">
        <v>240</v>
      </c>
      <c r="B3">
        <v>3.65</v>
      </c>
    </row>
    <row r="7" spans="1:3" x14ac:dyDescent="0.2">
      <c r="A7" s="11" t="s">
        <v>551</v>
      </c>
      <c r="B7" t="s">
        <v>551</v>
      </c>
      <c r="C7" t="s">
        <v>550</v>
      </c>
    </row>
    <row r="8" spans="1:3" x14ac:dyDescent="0.2">
      <c r="A8" s="11" t="s">
        <v>553</v>
      </c>
      <c r="B8" t="s">
        <v>553</v>
      </c>
      <c r="C8" t="s">
        <v>552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6</vt:i4>
      </vt:variant>
    </vt:vector>
  </HeadingPairs>
  <TitlesOfParts>
    <vt:vector size="10" baseType="lpstr">
      <vt:lpstr>Gesuch Kinderhort</vt:lpstr>
      <vt:lpstr>LK_Comuni</vt:lpstr>
      <vt:lpstr>LK_Kinderhorte</vt:lpstr>
      <vt:lpstr>Parameters</vt:lpstr>
      <vt:lpstr>dd_kh_BX_desc</vt:lpstr>
      <vt:lpstr>dd_kh_BZ_desc</vt:lpstr>
      <vt:lpstr>dd_kh_LV_desc</vt:lpstr>
      <vt:lpstr>dd_kh_ME_desc</vt:lpstr>
      <vt:lpstr>dd_kh_null</vt:lpstr>
      <vt:lpstr>dd_lst_mod</vt:lpstr>
    </vt:vector>
  </TitlesOfParts>
  <Company>prov.bz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Roberta Bovo</dc:creator>
  <cp:lastModifiedBy>Petrungaro, Roberta</cp:lastModifiedBy>
  <cp:lastPrinted>2017-07-27T12:11:10Z</cp:lastPrinted>
  <dcterms:created xsi:type="dcterms:W3CDTF">2017-03-17T11:52:38Z</dcterms:created>
  <dcterms:modified xsi:type="dcterms:W3CDTF">2025-05-26T14:24:37Z</dcterms:modified>
</cp:coreProperties>
</file>