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G:\4 Vorlagen Gesuche + Gutachten\3 Vorlagen Gutachten\Fernheizanlagen\"/>
    </mc:Choice>
  </mc:AlternateContent>
  <xr:revisionPtr revIDLastSave="0" documentId="8_{AC5D7D4C-D484-4848-A20E-F11C06D11355}" xr6:coauthVersionLast="47" xr6:coauthVersionMax="47" xr10:uidLastSave="{00000000-0000-0000-0000-000000000000}"/>
  <bookViews>
    <workbookView xWindow="-25320" yWindow="-120" windowWidth="25440" windowHeight="15390" xr2:uid="{00000000-000D-0000-FFFF-FFFF00000000}"/>
  </bookViews>
  <sheets>
    <sheet name="Auszahlung" sheetId="1" r:id="rId1"/>
  </sheets>
  <externalReferences>
    <externalReference r:id="rId2"/>
  </externalReferences>
  <definedNames>
    <definedName name="_xlnm._FilterDatabase" localSheetId="0" hidden="1">Auszahlung!$A$7:$Q$7</definedName>
    <definedName name="Bogen_CurvaDN20">#REF!</definedName>
    <definedName name="Bogen_CurvaDN25">#REF!</definedName>
    <definedName name="Bogen_CurvaDN32">#REF!</definedName>
    <definedName name="Bogen_CurvaDN40">#REF!</definedName>
    <definedName name="Bogen_CurvaDN50">#REF!</definedName>
    <definedName name="comuni">#REF!</definedName>
    <definedName name="_xlnm.Print_Area" localSheetId="0">Auszahlung!$A$1:$J$68</definedName>
    <definedName name="_xlnm.Print_Titles" localSheetId="0">Auszahlung!$7:$7</definedName>
    <definedName name="Fernwärmesystem">[1]Verzeichnis!$A$2:$A$82</definedName>
    <definedName name="Langbogen_Curva_allungataDN20">#REF!</definedName>
    <definedName name="Langbogen_Curva_allungataDN25">#REF!</definedName>
    <definedName name="Langbogen_Curva_allungataDN32">#REF!</definedName>
    <definedName name="Langbogen_Curva_allungataDN40">#REF!</definedName>
    <definedName name="Langbogen_Curva_allungataDN50">#REF!</definedName>
    <definedName name="per_spese_imp">Auszahlung!$C$48</definedName>
    <definedName name="Reduktion_RiduzioneDN20">#REF!</definedName>
    <definedName name="Reduktion_RiduzioneDN25">#REF!</definedName>
    <definedName name="Reduktion_RiduzioneDN32">#REF!</definedName>
    <definedName name="Reduktion_RiduzioneDN40">#REF!</definedName>
    <definedName name="Reduktion_RiduzioneDN50">#REF!</definedName>
    <definedName name="T_Stück_Pezzo_a_TDN20">#REF!</definedName>
    <definedName name="T_Stück_Pezzo_a_TDN25">#REF!</definedName>
    <definedName name="T_Stück_Pezzo_a_TDN32">#REF!</definedName>
    <definedName name="T_Stück_Pezzo_a_TDN40">#REF!</definedName>
    <definedName name="T_Stück_Pezzo_a_TDN50">#REF!</definedName>
    <definedName name="Tipo_lavori">Auszahlung!$A$70:$A$71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G40" i="1"/>
  <c r="E40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L24" i="1"/>
  <c r="I60" i="1"/>
  <c r="I66" i="1" s="1"/>
  <c r="D64" i="1" l="1"/>
  <c r="D62" i="1" l="1"/>
  <c r="D46" i="1"/>
  <c r="D48" i="1"/>
  <c r="D50" i="1"/>
  <c r="D52" i="1" l="1"/>
  <c r="D54" i="1" l="1"/>
  <c r="D60" i="1" s="1"/>
  <c r="D66" i="1" l="1"/>
  <c r="F40" i="1" l="1"/>
  <c r="L40" i="1" l="1"/>
  <c r="M40" i="1" l="1"/>
  <c r="H40" i="1"/>
</calcChain>
</file>

<file path=xl/sharedStrings.xml><?xml version="1.0" encoding="utf-8"?>
<sst xmlns="http://schemas.openxmlformats.org/spreadsheetml/2006/main" count="42" uniqueCount="38">
  <si>
    <t>Nr.</t>
  </si>
  <si>
    <t>Gewerk</t>
  </si>
  <si>
    <t>Summen</t>
  </si>
  <si>
    <t>0-Material/Arbeiten</t>
  </si>
  <si>
    <t>1-technischen Ausgaben</t>
  </si>
  <si>
    <t>vom/del:</t>
  </si>
  <si>
    <t>Begünstiger/Beneficiario:</t>
  </si>
  <si>
    <t>Betreff/Oggetto:</t>
  </si>
  <si>
    <t>Datum Rechnung
Data fattura</t>
  </si>
  <si>
    <t>Nr. Rechnung
n. fattura</t>
  </si>
  <si>
    <t>Firma
Ditta</t>
  </si>
  <si>
    <t>Betrag ohne Mwst.
Importo senza IVA</t>
  </si>
  <si>
    <t>Bezahlt ohne Mwst.
Pagato senza IVA</t>
  </si>
  <si>
    <t>Anerkannt
Ammesso</t>
  </si>
  <si>
    <t>Bemerkung
Commenti</t>
  </si>
  <si>
    <t>Gewerk
Tipologia</t>
  </si>
  <si>
    <t>Weitere interne Bemerkungen
ulteriori commenti interni</t>
  </si>
  <si>
    <t>Material/Arbeiten
Materiale/lavori</t>
  </si>
  <si>
    <t>Referenzinvestition - investimento di riferimento</t>
  </si>
  <si>
    <t>Beitrag auszuzahlen - contributo da liquidare</t>
  </si>
  <si>
    <t>AUSZAHLUNG - LIQUIDAZIONE</t>
  </si>
  <si>
    <t>GEWÄHRUNG - CONCESSIONE</t>
  </si>
  <si>
    <t>Beitragsintensität - intensità di contributo</t>
  </si>
  <si>
    <t>technische Spesen
spese tecniche</t>
  </si>
  <si>
    <t>Dem Amt vorbehalten</t>
  </si>
  <si>
    <t>Gesamtsumme für Arbeiten und Material gemäß Abrechnung
Importo totale per materiale e lavori in base alla rendicontazione</t>
  </si>
  <si>
    <t>Beitragsfähige Summe für Arbeiten/Material gemäß Abrechnung 
Importo incentivabile per materiale e lavori in base alla rendicontazione</t>
  </si>
  <si>
    <t>Gesamtsumme für technische Ausagaben gemäß Abrechnung
Importo totale per spese tecniche in base alla rendicontazione</t>
  </si>
  <si>
    <t>Beitragsfähige Summe für technische Spesen gemäß Abrechnung 
Importo incentivabile per spese tecniche in base alla rendicontazione</t>
  </si>
  <si>
    <t>zulässige Summe für Arbeiten/Material
Importo ammesso per materiale e lavori</t>
  </si>
  <si>
    <t>zulässige Summe für technische Ausgaben 
Importo ammesso per spese tecniche</t>
  </si>
  <si>
    <t>Beitragsfähige Gesamtsumme gemäß Abrechnung 
Importo incentivabile totale in base alla rendicontazione</t>
  </si>
  <si>
    <t>Max. zulässigen Kosten für Arbeiten/Material gemäß Richtlinien
Costi ammissibili massimi per materiale e lavori in base ai criteri</t>
  </si>
  <si>
    <t>Max. zulässigen Kosten für technische Ausgaben gemäß Richtlinien
Costi ammissibili massimi per spese tecniche in base ai criteri</t>
  </si>
  <si>
    <t>Zulässige Kosten - costi ammessi</t>
  </si>
  <si>
    <t>Gewährter Beitrag - contributo concesso</t>
  </si>
  <si>
    <t>Betrag für Projekt
Importo per progetto</t>
  </si>
  <si>
    <t>Antrag/Domanda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</si>
</sst>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-&quot;€&quot;\ * #,##0.00_-;\-&quot;€&quot;\ * #,##0.00_-;_-&quot;€&quot;\ * &quot;-&quot;??_-;_-@_-"/>
  </numFmts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9"/>
      <name val="Arial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3F3F3F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165" fontId="2" fillId="0" borderId="0" applyFont="0" applyFill="0" applyBorder="0" applyAlignment="0" applyProtection="0"/>
    <xf numFmtId="0" fontId="2" fillId="0" borderId="0"/>
    <xf numFmtId="0" fontId="8" fillId="0" borderId="0">
      <alignment vertical="top"/>
    </xf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2" borderId="7" applyNumberFormat="0" applyAlignment="0" applyProtection="0"/>
    <xf numFmtId="0" fontId="11" fillId="3" borderId="8" applyNumberFormat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98">
    <xf numFmtId="0" fontId="0" fillId="0" borderId="0" xfId="0"/>
    <xf numFmtId="14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wrapText="1"/>
    </xf>
    <xf numFmtId="164" fontId="5" fillId="0" borderId="0" xfId="0" applyNumberFormat="1" applyFont="1"/>
    <xf numFmtId="164" fontId="4" fillId="0" borderId="0" xfId="0" applyNumberFormat="1" applyFont="1"/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6" fillId="0" borderId="0" xfId="0" applyFont="1"/>
    <xf numFmtId="0" fontId="0" fillId="0" borderId="0" xfId="0" applyBorder="1" applyAlignment="1"/>
    <xf numFmtId="1" fontId="6" fillId="0" borderId="0" xfId="0" applyNumberFormat="1" applyFont="1" applyAlignment="1"/>
    <xf numFmtId="1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/>
    </xf>
    <xf numFmtId="44" fontId="5" fillId="0" borderId="0" xfId="0" applyNumberFormat="1" applyFont="1"/>
    <xf numFmtId="44" fontId="4" fillId="0" borderId="0" xfId="0" applyNumberFormat="1" applyFont="1" applyAlignment="1">
      <alignment horizontal="left"/>
    </xf>
    <xf numFmtId="44" fontId="5" fillId="0" borderId="0" xfId="4" applyFont="1"/>
    <xf numFmtId="44" fontId="0" fillId="0" borderId="0" xfId="0" applyNumberFormat="1"/>
    <xf numFmtId="14" fontId="6" fillId="0" borderId="0" xfId="0" applyNumberFormat="1" applyFont="1" applyAlignment="1"/>
    <xf numFmtId="0" fontId="7" fillId="0" borderId="0" xfId="0" applyFont="1" applyAlignment="1"/>
    <xf numFmtId="49" fontId="6" fillId="0" borderId="0" xfId="0" applyNumberFormat="1" applyFont="1" applyAlignment="1"/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right" vertical="top" wrapText="1"/>
    </xf>
    <xf numFmtId="0" fontId="5" fillId="0" borderId="0" xfId="0" applyFont="1" applyAlignment="1">
      <alignment horizontal="center" vertical="top"/>
    </xf>
    <xf numFmtId="44" fontId="5" fillId="0" borderId="0" xfId="0" applyNumberFormat="1" applyFont="1" applyAlignment="1">
      <alignment vertical="top"/>
    </xf>
    <xf numFmtId="44" fontId="4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44" fontId="0" fillId="0" borderId="0" xfId="0" applyNumberFormat="1" applyAlignment="1">
      <alignment vertical="top"/>
    </xf>
    <xf numFmtId="44" fontId="10" fillId="2" borderId="9" xfId="6" applyNumberFormat="1" applyBorder="1" applyAlignment="1">
      <alignment wrapText="1"/>
    </xf>
    <xf numFmtId="9" fontId="10" fillId="2" borderId="9" xfId="5" applyFont="1" applyFill="1" applyBorder="1" applyAlignment="1">
      <alignment wrapText="1"/>
    </xf>
    <xf numFmtId="44" fontId="11" fillId="3" borderId="10" xfId="7" applyNumberFormat="1" applyBorder="1" applyAlignment="1">
      <alignment wrapText="1"/>
    </xf>
    <xf numFmtId="1" fontId="5" fillId="4" borderId="2" xfId="0" applyNumberFormat="1" applyFont="1" applyFill="1" applyBorder="1"/>
    <xf numFmtId="14" fontId="5" fillId="4" borderId="0" xfId="0" applyNumberFormat="1" applyFont="1" applyFill="1" applyBorder="1"/>
    <xf numFmtId="0" fontId="5" fillId="4" borderId="0" xfId="0" applyFont="1" applyFill="1" applyBorder="1" applyAlignment="1">
      <alignment horizontal="center"/>
    </xf>
    <xf numFmtId="14" fontId="5" fillId="4" borderId="2" xfId="0" applyNumberFormat="1" applyFont="1" applyFill="1" applyBorder="1"/>
    <xf numFmtId="0" fontId="5" fillId="4" borderId="0" xfId="0" applyFont="1" applyFill="1" applyBorder="1" applyAlignment="1">
      <alignment wrapText="1"/>
    </xf>
    <xf numFmtId="1" fontId="5" fillId="4" borderId="4" xfId="0" applyNumberFormat="1" applyFont="1" applyFill="1" applyBorder="1"/>
    <xf numFmtId="14" fontId="5" fillId="4" borderId="5" xfId="0" applyNumberFormat="1" applyFont="1" applyFill="1" applyBorder="1"/>
    <xf numFmtId="0" fontId="5" fillId="4" borderId="5" xfId="0" applyFont="1" applyFill="1" applyBorder="1" applyAlignment="1">
      <alignment horizontal="center"/>
    </xf>
    <xf numFmtId="0" fontId="5" fillId="4" borderId="3" xfId="0" applyFont="1" applyFill="1" applyBorder="1" applyAlignment="1">
      <alignment wrapText="1"/>
    </xf>
    <xf numFmtId="164" fontId="5" fillId="4" borderId="3" xfId="0" applyNumberFormat="1" applyFont="1" applyFill="1" applyBorder="1"/>
    <xf numFmtId="44" fontId="5" fillId="4" borderId="3" xfId="4" applyFont="1" applyFill="1" applyBorder="1" applyAlignment="1">
      <alignment wrapText="1"/>
    </xf>
    <xf numFmtId="0" fontId="5" fillId="4" borderId="6" xfId="0" applyFont="1" applyFill="1" applyBorder="1" applyAlignment="1">
      <alignment wrapText="1"/>
    </xf>
    <xf numFmtId="164" fontId="4" fillId="7" borderId="2" xfId="0" applyNumberFormat="1" applyFont="1" applyFill="1" applyBorder="1"/>
    <xf numFmtId="164" fontId="4" fillId="7" borderId="0" xfId="0" applyNumberFormat="1" applyFont="1" applyFill="1" applyBorder="1"/>
    <xf numFmtId="0" fontId="5" fillId="7" borderId="0" xfId="0" applyFont="1" applyFill="1" applyBorder="1" applyAlignment="1">
      <alignment horizontal="right" wrapText="1"/>
    </xf>
    <xf numFmtId="0" fontId="5" fillId="7" borderId="2" xfId="0" applyFont="1" applyFill="1" applyBorder="1"/>
    <xf numFmtId="1" fontId="5" fillId="7" borderId="2" xfId="0" applyNumberFormat="1" applyFont="1" applyFill="1" applyBorder="1"/>
    <xf numFmtId="14" fontId="5" fillId="7" borderId="2" xfId="0" applyNumberFormat="1" applyFont="1" applyFill="1" applyBorder="1"/>
    <xf numFmtId="164" fontId="4" fillId="7" borderId="4" xfId="0" applyNumberFormat="1" applyFont="1" applyFill="1" applyBorder="1"/>
    <xf numFmtId="164" fontId="4" fillId="7" borderId="5" xfId="0" applyNumberFormat="1" applyFont="1" applyFill="1" applyBorder="1"/>
    <xf numFmtId="0" fontId="5" fillId="7" borderId="5" xfId="0" applyFont="1" applyFill="1" applyBorder="1" applyAlignment="1">
      <alignment horizontal="right" wrapText="1"/>
    </xf>
    <xf numFmtId="0" fontId="5" fillId="7" borderId="3" xfId="0" applyFont="1" applyFill="1" applyBorder="1"/>
    <xf numFmtId="0" fontId="5" fillId="7" borderId="3" xfId="0" applyFont="1" applyFill="1" applyBorder="1" applyAlignment="1">
      <alignment wrapText="1"/>
    </xf>
    <xf numFmtId="0" fontId="5" fillId="7" borderId="6" xfId="0" applyFont="1" applyFill="1" applyBorder="1" applyAlignment="1">
      <alignment wrapText="1"/>
    </xf>
    <xf numFmtId="14" fontId="6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12" fillId="0" borderId="0" xfId="0" applyFont="1" applyAlignment="1">
      <alignment vertical="top"/>
    </xf>
    <xf numFmtId="44" fontId="12" fillId="0" borderId="0" xfId="0" applyNumberFormat="1" applyFont="1"/>
    <xf numFmtId="0" fontId="5" fillId="4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vertical="top"/>
    </xf>
    <xf numFmtId="164" fontId="5" fillId="0" borderId="0" xfId="4" applyNumberFormat="1" applyFont="1" applyFill="1" applyBorder="1" applyAlignment="1">
      <alignment horizontal="right" vertical="top" wrapText="1"/>
    </xf>
    <xf numFmtId="44" fontId="5" fillId="0" borderId="0" xfId="4" applyFont="1" applyFill="1" applyBorder="1" applyAlignment="1">
      <alignment horizontal="center" vertical="top" wrapText="1"/>
    </xf>
    <xf numFmtId="1" fontId="4" fillId="0" borderId="15" xfId="0" applyNumberFormat="1" applyFont="1" applyBorder="1" applyAlignment="1">
      <alignment horizontal="center" vertical="top" wrapText="1"/>
    </xf>
    <xf numFmtId="14" fontId="4" fillId="0" borderId="15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164" fontId="4" fillId="0" borderId="15" xfId="0" applyNumberFormat="1" applyFont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center" vertical="top" wrapText="1"/>
    </xf>
    <xf numFmtId="14" fontId="5" fillId="0" borderId="0" xfId="0" applyNumberFormat="1" applyFont="1" applyFill="1" applyBorder="1" applyAlignment="1">
      <alignment horizontal="center"/>
    </xf>
    <xf numFmtId="8" fontId="5" fillId="0" borderId="0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top" wrapText="1"/>
    </xf>
    <xf numFmtId="2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 vertical="top" wrapText="1"/>
    </xf>
    <xf numFmtId="164" fontId="13" fillId="0" borderId="0" xfId="0" applyNumberFormat="1" applyFont="1" applyFill="1" applyBorder="1" applyAlignment="1">
      <alignment horizontal="right" vertical="top"/>
    </xf>
    <xf numFmtId="44" fontId="5" fillId="0" borderId="0" xfId="0" applyNumberFormat="1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left" vertical="top" wrapText="1"/>
    </xf>
    <xf numFmtId="0" fontId="5" fillId="4" borderId="0" xfId="0" applyFont="1" applyFill="1" applyBorder="1" applyAlignment="1">
      <alignment horizontal="left" vertical="top" wrapText="1"/>
    </xf>
    <xf numFmtId="14" fontId="5" fillId="0" borderId="1" xfId="0" applyNumberFormat="1" applyFont="1" applyBorder="1" applyAlignment="1"/>
    <xf numFmtId="0" fontId="0" fillId="0" borderId="1" xfId="0" applyBorder="1" applyAlignment="1"/>
    <xf numFmtId="1" fontId="9" fillId="5" borderId="11" xfId="0" applyNumberFormat="1" applyFont="1" applyFill="1" applyBorder="1" applyAlignment="1">
      <alignment horizontal="center" vertical="center"/>
    </xf>
    <xf numFmtId="1" fontId="9" fillId="5" borderId="12" xfId="0" applyNumberFormat="1" applyFont="1" applyFill="1" applyBorder="1" applyAlignment="1">
      <alignment horizontal="center" vertical="center"/>
    </xf>
    <xf numFmtId="1" fontId="9" fillId="5" borderId="13" xfId="0" applyNumberFormat="1" applyFont="1" applyFill="1" applyBorder="1" applyAlignment="1">
      <alignment horizontal="center" vertical="center"/>
    </xf>
    <xf numFmtId="1" fontId="9" fillId="6" borderId="11" xfId="0" applyNumberFormat="1" applyFont="1" applyFill="1" applyBorder="1" applyAlignment="1">
      <alignment horizontal="center" vertical="center"/>
    </xf>
    <xf numFmtId="1" fontId="9" fillId="6" borderId="12" xfId="0" applyNumberFormat="1" applyFont="1" applyFill="1" applyBorder="1" applyAlignment="1">
      <alignment horizontal="center" vertical="center"/>
    </xf>
    <xf numFmtId="1" fontId="9" fillId="6" borderId="13" xfId="0" applyNumberFormat="1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left" vertical="top" wrapText="1"/>
    </xf>
    <xf numFmtId="0" fontId="5" fillId="7" borderId="2" xfId="0" applyFont="1" applyFill="1" applyBorder="1" applyAlignment="1">
      <alignment horizontal="left" vertical="top" wrapText="1"/>
    </xf>
    <xf numFmtId="0" fontId="5" fillId="7" borderId="0" xfId="0" applyFont="1" applyFill="1" applyBorder="1" applyAlignment="1">
      <alignment horizontal="left" vertical="top" wrapText="1"/>
    </xf>
    <xf numFmtId="0" fontId="5" fillId="7" borderId="14" xfId="0" applyFont="1" applyFill="1" applyBorder="1" applyAlignment="1">
      <alignment horizontal="left" vertical="top" wrapText="1"/>
    </xf>
  </cellXfs>
  <cellStyles count="10">
    <cellStyle name="Ausgabe" xfId="7" builtinId="21"/>
    <cellStyle name="Eingabe" xfId="6" builtinId="20"/>
    <cellStyle name="Euro" xfId="1" xr:uid="{00000000-0005-0000-0000-000000000000}"/>
    <cellStyle name="Normale 2" xfId="8" xr:uid="{9B20D9A3-3720-4E88-B279-FD9455D9B835}"/>
    <cellStyle name="Prozent" xfId="5" builtinId="5"/>
    <cellStyle name="Standard" xfId="0" builtinId="0"/>
    <cellStyle name="Standard 2" xfId="2" xr:uid="{00000000-0005-0000-0000-000003000000}"/>
    <cellStyle name="Standard 2 2" xfId="3" xr:uid="{00000000-0005-0000-0000-000004000000}"/>
    <cellStyle name="Valuta 2" xfId="9" xr:uid="{E8DE3540-1693-428A-BDBF-555D7DE92BE3}"/>
    <cellStyle name="Währung" xfId="4" builtinId="4"/>
  </cellStyles>
  <dxfs count="40">
    <dxf>
      <numFmt numFmtId="34" formatCode="_-* #,##0.00\ &quot;€&quot;_-;\-* #,##0.00\ &quot;€&quot;_-;_-* &quot;-&quot;??\ &quot;€&quot;_-;_-@_-"/>
      <alignment horizontal="general" vertical="top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right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4" formatCode="_-* #,##0.00\ &quot;€&quot;_-;\-* #,##0.00\ &quot;€&quot;_-;_-* &quot;-&quot;??\ &quot;€&quot;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4" formatCode="_-* #,##0.00\ &quot;€&quot;_-;\-* #,##0.00\ &quot;€&quot;_-;_-* &quot;-&quot;??\ &quot;€&quot;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4" formatCode="_-* #,##0.00\ &quot;€&quot;_-;\-* #,##0.00\ &quot;€&quot;_-;_-* &quot;-&quot;??\ &quot;€&quot;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4" formatCode="_-* #,##0.00\ &quot;€&quot;_-;\-* #,##0.00\ &quot;€&quot;_-;_-* &quot;-&quot;??\ &quot;€&quot;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4" formatCode="#,##0.00\ &quot;€&quot;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4" formatCode="#,##0.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alignment vertical="top" textRotation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theme="9" tint="-0.2499465926084170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rkennbare%20Kosten%20Verteilinfrastruktur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rkennbaren Kosten FHW"/>
      <sheetName val="Verzeichnis"/>
    </sheetNames>
    <sheetDataSet>
      <sheetData sheetId="0"/>
      <sheetData sheetId="1">
        <row r="2">
          <cell r="A2" t="str">
            <v>Ahrntal</v>
          </cell>
        </row>
        <row r="3">
          <cell r="A3" t="str">
            <v>Antholz</v>
          </cell>
        </row>
        <row r="4">
          <cell r="A4" t="str">
            <v>Bozen</v>
          </cell>
        </row>
        <row r="5">
          <cell r="A5" t="str">
            <v>Brenner</v>
          </cell>
        </row>
        <row r="6">
          <cell r="A6" t="str">
            <v>Brixen</v>
          </cell>
        </row>
        <row r="7">
          <cell r="A7" t="str">
            <v>Bruneck-Gais-Percha</v>
          </cell>
        </row>
        <row r="8">
          <cell r="A8" t="str">
            <v>Burgeis</v>
          </cell>
        </row>
        <row r="9">
          <cell r="A9" t="str">
            <v>Deutschnofen Gewerbezone</v>
          </cell>
        </row>
        <row r="10">
          <cell r="A10" t="str">
            <v>Feldthurns</v>
          </cell>
        </row>
        <row r="11">
          <cell r="A11" t="str">
            <v>Fernheizwerk Luttach</v>
          </cell>
        </row>
        <row r="12">
          <cell r="A12" t="str">
            <v>Flahwiesen</v>
          </cell>
        </row>
        <row r="13">
          <cell r="A13" t="str">
            <v>Franzensfeste</v>
          </cell>
        </row>
        <row r="14">
          <cell r="A14" t="str">
            <v>Geiselsberg</v>
          </cell>
        </row>
        <row r="15">
          <cell r="A15" t="str">
            <v>Gewerbezone Prad am Stilfserjoch</v>
          </cell>
        </row>
        <row r="16">
          <cell r="A16" t="str">
            <v>Gewerbezone Reifenstein</v>
          </cell>
        </row>
        <row r="17">
          <cell r="A17" t="str">
            <v>Gossensass</v>
          </cell>
        </row>
        <row r="18">
          <cell r="A18" t="str">
            <v>Innerratschings</v>
          </cell>
        </row>
        <row r="19">
          <cell r="A19" t="str">
            <v>Kardaun</v>
          </cell>
        </row>
        <row r="20">
          <cell r="A20" t="str">
            <v>Klausen</v>
          </cell>
        </row>
        <row r="21">
          <cell r="A21" t="str">
            <v>Klerant</v>
          </cell>
        </row>
        <row r="22">
          <cell r="A22" t="str">
            <v>La Villa</v>
          </cell>
        </row>
        <row r="23">
          <cell r="A23" t="str">
            <v>Laas</v>
          </cell>
        </row>
        <row r="24">
          <cell r="A24" t="str">
            <v>Lajen</v>
          </cell>
        </row>
        <row r="25">
          <cell r="A25" t="str">
            <v>Lappach</v>
          </cell>
        </row>
        <row r="26">
          <cell r="A26" t="str">
            <v>Latsch</v>
          </cell>
        </row>
        <row r="27">
          <cell r="A27" t="str">
            <v>Latzfons</v>
          </cell>
        </row>
        <row r="28">
          <cell r="A28" t="str">
            <v>Lüsen</v>
          </cell>
        </row>
        <row r="29">
          <cell r="A29" t="str">
            <v>Maiern</v>
          </cell>
        </row>
        <row r="30">
          <cell r="A30" t="str">
            <v>Mals</v>
          </cell>
        </row>
        <row r="31">
          <cell r="A31" t="str">
            <v>Martell</v>
          </cell>
        </row>
        <row r="32">
          <cell r="A32" t="str">
            <v>Mauls</v>
          </cell>
        </row>
        <row r="33">
          <cell r="A33" t="str">
            <v>Meran</v>
          </cell>
        </row>
        <row r="34">
          <cell r="A34" t="str">
            <v>Mühlwald</v>
          </cell>
        </row>
        <row r="35">
          <cell r="A35" t="str">
            <v>Naturns</v>
          </cell>
        </row>
        <row r="36">
          <cell r="A36" t="str">
            <v>Obereggen</v>
          </cell>
        </row>
        <row r="37">
          <cell r="A37" t="str">
            <v>Oberwielenbach</v>
          </cell>
        </row>
        <row r="38">
          <cell r="A38" t="str">
            <v>Olang</v>
          </cell>
        </row>
        <row r="39">
          <cell r="A39" t="str">
            <v>Pfalzen</v>
          </cell>
        </row>
        <row r="40">
          <cell r="A40" t="str">
            <v>Pfelders</v>
          </cell>
        </row>
        <row r="41">
          <cell r="A41" t="str">
            <v>Pinzagen-Tschötsch</v>
          </cell>
        </row>
        <row r="42">
          <cell r="A42" t="str">
            <v>Prad am Stilfserjoch</v>
          </cell>
        </row>
        <row r="43">
          <cell r="A43" t="str">
            <v>Rasen</v>
          </cell>
        </row>
        <row r="44">
          <cell r="A44" t="str">
            <v>Reinswald</v>
          </cell>
        </row>
        <row r="45">
          <cell r="A45" t="str">
            <v>Reschen</v>
          </cell>
        </row>
        <row r="46">
          <cell r="A46" t="str">
            <v>Ritten</v>
          </cell>
        </row>
        <row r="47">
          <cell r="A47" t="str">
            <v>Rodeneck</v>
          </cell>
        </row>
        <row r="48">
          <cell r="A48" t="str">
            <v>Sand in Taufers</v>
          </cell>
        </row>
        <row r="49">
          <cell r="A49" t="str">
            <v>Sarnthein</v>
          </cell>
        </row>
        <row r="50">
          <cell r="A50" t="str">
            <v>Schabs</v>
          </cell>
        </row>
        <row r="51">
          <cell r="A51" t="str">
            <v>Schlanders</v>
          </cell>
        </row>
        <row r="52">
          <cell r="A52" t="str">
            <v>Schling</v>
          </cell>
        </row>
        <row r="53">
          <cell r="A53" t="str">
            <v>Schluderns-Glurns</v>
          </cell>
        </row>
        <row r="54">
          <cell r="A54" t="str">
            <v>Seis</v>
          </cell>
        </row>
        <row r="55">
          <cell r="A55" t="str">
            <v>Sexten</v>
          </cell>
        </row>
        <row r="56">
          <cell r="A56" t="str">
            <v>St. Magdalena/Villn÷ss</v>
          </cell>
        </row>
        <row r="57">
          <cell r="A57" t="str">
            <v>St. Nikolaus</v>
          </cell>
        </row>
        <row r="58">
          <cell r="A58" t="str">
            <v>St. Pankraz</v>
          </cell>
        </row>
        <row r="59">
          <cell r="A59" t="str">
            <v>St. Peter/Lajen</v>
          </cell>
        </row>
        <row r="60">
          <cell r="A60" t="str">
            <v>St. Peter/Villnöss</v>
          </cell>
        </row>
        <row r="61">
          <cell r="A61" t="str">
            <v>St. Valentin auf der Heide</v>
          </cell>
        </row>
        <row r="62">
          <cell r="A62" t="str">
            <v>St. Walburg</v>
          </cell>
        </row>
        <row r="63">
          <cell r="A63" t="str">
            <v>Sterzing-Wiesen-Gasteig</v>
          </cell>
        </row>
        <row r="64">
          <cell r="A64" t="str">
            <v>Sulden</v>
          </cell>
        </row>
        <row r="65">
          <cell r="A65" t="str">
            <v>Tartsch</v>
          </cell>
        </row>
        <row r="66">
          <cell r="A66" t="str">
            <v>Taufers im Münstertal</v>
          </cell>
        </row>
        <row r="67">
          <cell r="A67" t="str">
            <v>Teis/Villnöss</v>
          </cell>
        </row>
        <row r="68">
          <cell r="A68" t="str">
            <v>Terenten</v>
          </cell>
        </row>
        <row r="69">
          <cell r="A69" t="str">
            <v>Terlan</v>
          </cell>
        </row>
        <row r="70">
          <cell r="A70" t="str">
            <v>Tiers</v>
          </cell>
        </row>
        <row r="71">
          <cell r="A71" t="str">
            <v>Toblach-Innichen</v>
          </cell>
        </row>
        <row r="72">
          <cell r="A72" t="str">
            <v>Trafoi</v>
          </cell>
        </row>
        <row r="73">
          <cell r="A73" t="str">
            <v>Untermoj</v>
          </cell>
        </row>
        <row r="74">
          <cell r="A74" t="str">
            <v>Vahrn</v>
          </cell>
        </row>
        <row r="75">
          <cell r="A75" t="str">
            <v>Vals</v>
          </cell>
        </row>
        <row r="76">
          <cell r="A76" t="str">
            <v>Vierschach</v>
          </cell>
        </row>
        <row r="77">
          <cell r="A77" t="str">
            <v>Vintl</v>
          </cell>
        </row>
        <row r="78">
          <cell r="A78" t="str">
            <v>Vöran</v>
          </cell>
        </row>
        <row r="79">
          <cell r="A79" t="str">
            <v>Welsberg-Niederdorf</v>
          </cell>
        </row>
        <row r="80">
          <cell r="A80" t="str">
            <v>Welschnofen</v>
          </cell>
        </row>
        <row r="81">
          <cell r="A81" t="str">
            <v>Wieserhof</v>
          </cell>
        </row>
        <row r="82">
          <cell r="A82" t="str">
            <v>Winnebach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k" displayName="ok" ref="A7:M40" totalsRowCount="1" headerRowDxfId="30" dataDxfId="28" totalsRowDxfId="26" headerRowBorderDxfId="29" tableBorderDxfId="27">
  <autoFilter ref="A7:M39" xr:uid="{00000000-0009-0000-0100-000001000000}"/>
  <tableColumns count="13">
    <tableColumn id="1" xr3:uid="{00000000-0010-0000-0000-000001000000}" name="Nr." totalsRowLabel="Summen" dataDxfId="25" totalsRowDxfId="12"/>
    <tableColumn id="2" xr3:uid="{00000000-0010-0000-0000-000002000000}" name="Datum Rechnung_x000a_Data fattura" dataDxfId="24" totalsRowDxfId="11"/>
    <tableColumn id="3" xr3:uid="{00000000-0010-0000-0000-000003000000}" name="Nr. Rechnung_x000a_n. fattura" dataDxfId="23" totalsRowDxfId="10"/>
    <tableColumn id="4" xr3:uid="{00000000-0010-0000-0000-000004000000}" name="Firma_x000a_Ditta" dataDxfId="22" totalsRowDxfId="9"/>
    <tableColumn id="5" xr3:uid="{00000000-0010-0000-0000-000005000000}" name="Betrag ohne Mwst._x000a_Importo senza IVA" totalsRowFunction="sum" dataDxfId="21" totalsRowDxfId="8"/>
    <tableColumn id="6" xr3:uid="{00000000-0010-0000-0000-000006000000}" name="Bezahlt ohne Mwst._x000a_Pagato senza IVA" totalsRowFunction="sum" dataDxfId="20" totalsRowDxfId="7"/>
    <tableColumn id="13" xr3:uid="{0448C9D7-814F-45E5-808F-4440CA7F3C31}" name="Betrag für Projekt_x000a_Importo per progetto" totalsRowFunction="sum" dataDxfId="19" totalsRowDxfId="6"/>
    <tableColumn id="7" xr3:uid="{00000000-0010-0000-0000-000007000000}" name="Anerkannt_x000a_Ammesso" totalsRowFunction="sum" dataDxfId="18" totalsRowDxfId="5"/>
    <tableColumn id="9" xr3:uid="{00000000-0010-0000-0000-000009000000}" name="Gewerk_x000a_Tipologia" dataDxfId="17" totalsRowDxfId="4"/>
    <tableColumn id="8" xr3:uid="{00000000-0010-0000-0000-000008000000}" name="Bemerkung_x000a_Commenti" dataDxfId="16" totalsRowDxfId="3"/>
    <tableColumn id="10" xr3:uid="{00000000-0010-0000-0000-00000A000000}" name="Weitere interne Bemerkungen_x000a_ulteriori commenti interni" dataDxfId="15" totalsRowDxfId="2"/>
    <tableColumn id="11" xr3:uid="{00000000-0010-0000-0000-00000B000000}" name="technische Spesen_x000a_spese tecniche" totalsRowFunction="sum" dataDxfId="14" totalsRowDxfId="1">
      <calculatedColumnFormula>IF(ok[[#This Row],[Gewerk
Tipologia]]="0-Material/Arbeiten",0,ok[[#This Row],[Anerkannt
Ammesso]])</calculatedColumnFormula>
    </tableColumn>
    <tableColumn id="12" xr3:uid="{00000000-0010-0000-0000-00000C000000}" name="Material/Arbeiten_x000a_Materiale/lavori" totalsRowFunction="sum" dataDxfId="13" totalsRowDxfId="0">
      <calculatedColumnFormula>IF(ok[[#This Row],[Gewerk
Tipologia]]="0-Material/Arbeiten",ok[[#This Row],[Anerkannt
Ammesso]],0)</calculatedColumnFormula>
    </tableColumn>
  </tableColumns>
  <tableStyleInfo name="TableStyleLight1" showFirstColumn="1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A1:M71"/>
  <sheetViews>
    <sheetView tabSelected="1" zoomScaleNormal="100" workbookViewId="0">
      <selection activeCell="C30" sqref="C30"/>
    </sheetView>
  </sheetViews>
  <sheetFormatPr baseColWidth="10" defaultColWidth="11.42578125" defaultRowHeight="14.25" customHeight="1" x14ac:dyDescent="0.2"/>
  <cols>
    <col min="1" max="1" width="24.140625" style="11" customWidth="1"/>
    <col min="2" max="2" width="19.5703125" style="1" bestFit="1" customWidth="1"/>
    <col min="3" max="3" width="24.28515625" style="12" customWidth="1"/>
    <col min="4" max="4" width="33.5703125" style="3" customWidth="1"/>
    <col min="5" max="5" width="22.42578125" style="4" customWidth="1"/>
    <col min="6" max="6" width="19.28515625" style="5" customWidth="1"/>
    <col min="7" max="7" width="23.42578125" style="5" customWidth="1"/>
    <col min="8" max="8" width="26" style="6" customWidth="1"/>
    <col min="9" max="9" width="20.28515625" style="2" customWidth="1"/>
    <col min="10" max="10" width="29.28515625" style="2" bestFit="1" customWidth="1"/>
    <col min="11" max="11" width="21.5703125" style="2" bestFit="1" customWidth="1"/>
    <col min="12" max="12" width="18.7109375" style="2" hidden="1" customWidth="1"/>
    <col min="13" max="13" width="17.85546875" style="2" hidden="1" customWidth="1"/>
    <col min="14" max="16384" width="11.42578125" style="2"/>
  </cols>
  <sheetData>
    <row r="1" spans="1:13" s="8" customFormat="1" ht="15" customHeight="1" x14ac:dyDescent="0.2">
      <c r="A1" s="10" t="s">
        <v>6</v>
      </c>
      <c r="B1" s="58"/>
      <c r="C1" s="59"/>
      <c r="D1" s="59"/>
      <c r="E1" s="59"/>
      <c r="F1" s="20"/>
      <c r="G1" s="20"/>
      <c r="H1" s="7"/>
    </row>
    <row r="2" spans="1:13" s="8" customFormat="1" ht="15" customHeight="1" x14ac:dyDescent="0.2">
      <c r="A2" s="10" t="s">
        <v>37</v>
      </c>
      <c r="B2" s="58"/>
      <c r="C2" s="21" t="s">
        <v>5</v>
      </c>
      <c r="D2" s="57"/>
      <c r="E2" s="20"/>
      <c r="F2" s="20"/>
      <c r="G2" s="20"/>
      <c r="H2" s="7"/>
    </row>
    <row r="3" spans="1:13" s="8" customFormat="1" ht="15" customHeight="1" x14ac:dyDescent="0.2">
      <c r="A3" s="19" t="s">
        <v>7</v>
      </c>
      <c r="B3" s="5"/>
      <c r="C3" s="21"/>
      <c r="D3" s="20"/>
      <c r="E3" s="20"/>
      <c r="F3" s="20"/>
      <c r="G3" s="20"/>
      <c r="H3" s="7"/>
    </row>
    <row r="4" spans="1:13" s="8" customFormat="1" ht="15" customHeight="1" x14ac:dyDescent="0.2">
      <c r="A4" s="19"/>
      <c r="B4" s="5"/>
      <c r="C4" s="21"/>
      <c r="D4" s="20"/>
      <c r="E4" s="20"/>
      <c r="F4" s="20"/>
      <c r="G4" s="20"/>
      <c r="H4" s="7"/>
    </row>
    <row r="5" spans="1:13" s="8" customFormat="1" ht="15" customHeight="1" x14ac:dyDescent="0.2">
      <c r="A5" s="19"/>
      <c r="B5" s="5"/>
      <c r="C5" s="21"/>
      <c r="D5" s="20"/>
      <c r="E5" s="20"/>
      <c r="F5" s="20"/>
      <c r="G5" s="20"/>
      <c r="H5" s="7"/>
    </row>
    <row r="6" spans="1:13" ht="14.25" customHeight="1" x14ac:dyDescent="0.2">
      <c r="A6" s="86"/>
      <c r="B6" s="87"/>
      <c r="C6" s="87"/>
      <c r="D6" s="87"/>
      <c r="E6" s="87"/>
      <c r="F6" s="87"/>
      <c r="G6" s="87"/>
      <c r="H6" s="87"/>
      <c r="I6" s="87"/>
      <c r="J6" s="9"/>
    </row>
    <row r="7" spans="1:13" s="22" customFormat="1" ht="43.5" customHeight="1" x14ac:dyDescent="0.2">
      <c r="A7" s="66" t="s">
        <v>0</v>
      </c>
      <c r="B7" s="67" t="s">
        <v>8</v>
      </c>
      <c r="C7" s="68" t="s">
        <v>9</v>
      </c>
      <c r="D7" s="69" t="s">
        <v>10</v>
      </c>
      <c r="E7" s="70" t="s">
        <v>11</v>
      </c>
      <c r="F7" s="70" t="s">
        <v>12</v>
      </c>
      <c r="G7" s="70" t="s">
        <v>36</v>
      </c>
      <c r="H7" s="70" t="s">
        <v>13</v>
      </c>
      <c r="I7" s="69" t="s">
        <v>15</v>
      </c>
      <c r="J7" s="69" t="s">
        <v>14</v>
      </c>
      <c r="K7" s="69" t="s">
        <v>16</v>
      </c>
      <c r="L7" s="69" t="s">
        <v>23</v>
      </c>
      <c r="M7" s="69" t="s">
        <v>17</v>
      </c>
    </row>
    <row r="8" spans="1:13" s="22" customFormat="1" ht="15" customHeight="1" x14ac:dyDescent="0.2">
      <c r="A8" s="63">
        <v>1</v>
      </c>
      <c r="B8" s="75"/>
      <c r="C8" s="77"/>
      <c r="D8" s="78"/>
      <c r="E8" s="79"/>
      <c r="F8" s="80"/>
      <c r="G8" s="81"/>
      <c r="H8" s="82"/>
      <c r="I8" s="73"/>
      <c r="J8" s="73"/>
      <c r="K8" s="74"/>
      <c r="L8" s="65">
        <f>IF(ok[[#This Row],[Gewerk
Tipologia]]="0-Material/Arbeiten",0,ok[[#This Row],[Anerkannt
Ammesso]])</f>
        <v>0</v>
      </c>
      <c r="M8" s="83">
        <f>IF(ok[[#This Row],[Gewerk
Tipologia]]="0-Material/Arbeiten",ok[[#This Row],[Anerkannt
Ammesso]],0)</f>
        <v>0</v>
      </c>
    </row>
    <row r="9" spans="1:13" s="22" customFormat="1" ht="15" customHeight="1" x14ac:dyDescent="0.2">
      <c r="A9" s="63">
        <v>2</v>
      </c>
      <c r="B9" s="75"/>
      <c r="C9" s="77"/>
      <c r="D9" s="78"/>
      <c r="E9" s="79"/>
      <c r="F9" s="80"/>
      <c r="G9" s="81"/>
      <c r="H9" s="82"/>
      <c r="I9" s="73"/>
      <c r="J9" s="73"/>
      <c r="K9" s="74"/>
      <c r="L9" s="65">
        <f>IF(ok[[#This Row],[Gewerk
Tipologia]]="0-Material/Arbeiten",0,ok[[#This Row],[Anerkannt
Ammesso]])</f>
        <v>0</v>
      </c>
      <c r="M9" s="83">
        <f>IF(ok[[#This Row],[Gewerk
Tipologia]]="0-Material/Arbeiten",ok[[#This Row],[Anerkannt
Ammesso]],0)</f>
        <v>0</v>
      </c>
    </row>
    <row r="10" spans="1:13" s="22" customFormat="1" ht="15" customHeight="1" x14ac:dyDescent="0.2">
      <c r="A10" s="63">
        <v>3</v>
      </c>
      <c r="B10" s="75"/>
      <c r="C10" s="77"/>
      <c r="D10" s="78"/>
      <c r="E10" s="79"/>
      <c r="F10" s="80"/>
      <c r="G10" s="81"/>
      <c r="H10" s="82"/>
      <c r="I10" s="73"/>
      <c r="J10" s="73"/>
      <c r="K10" s="74"/>
      <c r="L10" s="65">
        <f>IF(ok[[#This Row],[Gewerk
Tipologia]]="0-Material/Arbeiten",0,ok[[#This Row],[Anerkannt
Ammesso]])</f>
        <v>0</v>
      </c>
      <c r="M10" s="83">
        <f>IF(ok[[#This Row],[Gewerk
Tipologia]]="0-Material/Arbeiten",ok[[#This Row],[Anerkannt
Ammesso]],0)</f>
        <v>0</v>
      </c>
    </row>
    <row r="11" spans="1:13" s="22" customFormat="1" ht="15" customHeight="1" x14ac:dyDescent="0.2">
      <c r="A11" s="63">
        <v>4</v>
      </c>
      <c r="B11" s="75"/>
      <c r="C11" s="77"/>
      <c r="D11" s="78"/>
      <c r="E11" s="79"/>
      <c r="F11" s="80"/>
      <c r="G11" s="81"/>
      <c r="H11" s="82"/>
      <c r="I11" s="73"/>
      <c r="J11" s="73"/>
      <c r="K11" s="74"/>
      <c r="L11" s="65">
        <f>IF(ok[[#This Row],[Gewerk
Tipologia]]="0-Material/Arbeiten",0,ok[[#This Row],[Anerkannt
Ammesso]])</f>
        <v>0</v>
      </c>
      <c r="M11" s="83">
        <f>IF(ok[[#This Row],[Gewerk
Tipologia]]="0-Material/Arbeiten",ok[[#This Row],[Anerkannt
Ammesso]],0)</f>
        <v>0</v>
      </c>
    </row>
    <row r="12" spans="1:13" s="22" customFormat="1" ht="15" customHeight="1" x14ac:dyDescent="0.2">
      <c r="A12" s="63">
        <v>5</v>
      </c>
      <c r="B12" s="75"/>
      <c r="C12" s="77"/>
      <c r="D12" s="78"/>
      <c r="E12" s="79"/>
      <c r="F12" s="80"/>
      <c r="G12" s="81"/>
      <c r="H12" s="82"/>
      <c r="I12" s="73"/>
      <c r="J12" s="73"/>
      <c r="K12" s="74"/>
      <c r="L12" s="65">
        <f>IF(ok[[#This Row],[Gewerk
Tipologia]]="0-Material/Arbeiten",0,ok[[#This Row],[Anerkannt
Ammesso]])</f>
        <v>0</v>
      </c>
      <c r="M12" s="83">
        <f>IF(ok[[#This Row],[Gewerk
Tipologia]]="0-Material/Arbeiten",ok[[#This Row],[Anerkannt
Ammesso]],0)</f>
        <v>0</v>
      </c>
    </row>
    <row r="13" spans="1:13" s="22" customFormat="1" ht="15" customHeight="1" x14ac:dyDescent="0.2">
      <c r="A13" s="63">
        <v>6</v>
      </c>
      <c r="B13" s="75"/>
      <c r="C13" s="77"/>
      <c r="D13" s="78"/>
      <c r="E13" s="79"/>
      <c r="F13" s="80"/>
      <c r="G13" s="81"/>
      <c r="H13" s="82"/>
      <c r="I13" s="73"/>
      <c r="J13" s="73"/>
      <c r="K13" s="74"/>
      <c r="L13" s="65">
        <f>IF(ok[[#This Row],[Gewerk
Tipologia]]="0-Material/Arbeiten",0,ok[[#This Row],[Anerkannt
Ammesso]])</f>
        <v>0</v>
      </c>
      <c r="M13" s="83">
        <f>IF(ok[[#This Row],[Gewerk
Tipologia]]="0-Material/Arbeiten",ok[[#This Row],[Anerkannt
Ammesso]],0)</f>
        <v>0</v>
      </c>
    </row>
    <row r="14" spans="1:13" s="22" customFormat="1" ht="15" customHeight="1" x14ac:dyDescent="0.2">
      <c r="A14" s="63">
        <v>7</v>
      </c>
      <c r="B14" s="75"/>
      <c r="C14" s="77"/>
      <c r="D14" s="78"/>
      <c r="E14" s="79"/>
      <c r="F14" s="80"/>
      <c r="G14" s="81"/>
      <c r="H14" s="82"/>
      <c r="I14" s="73"/>
      <c r="J14" s="73"/>
      <c r="K14" s="74"/>
      <c r="L14" s="65">
        <f>IF(ok[[#This Row],[Gewerk
Tipologia]]="0-Material/Arbeiten",0,ok[[#This Row],[Anerkannt
Ammesso]])</f>
        <v>0</v>
      </c>
      <c r="M14" s="83">
        <f>IF(ok[[#This Row],[Gewerk
Tipologia]]="0-Material/Arbeiten",ok[[#This Row],[Anerkannt
Ammesso]],0)</f>
        <v>0</v>
      </c>
    </row>
    <row r="15" spans="1:13" s="22" customFormat="1" ht="15" customHeight="1" x14ac:dyDescent="0.2">
      <c r="A15" s="63">
        <v>8</v>
      </c>
      <c r="B15" s="75"/>
      <c r="C15" s="77"/>
      <c r="D15" s="78"/>
      <c r="E15" s="79"/>
      <c r="F15" s="80"/>
      <c r="G15" s="81"/>
      <c r="H15" s="82"/>
      <c r="I15" s="73"/>
      <c r="J15" s="73"/>
      <c r="K15" s="74"/>
      <c r="L15" s="65">
        <f>IF(ok[[#This Row],[Gewerk
Tipologia]]="0-Material/Arbeiten",0,ok[[#This Row],[Anerkannt
Ammesso]])</f>
        <v>0</v>
      </c>
      <c r="M15" s="83">
        <f>IF(ok[[#This Row],[Gewerk
Tipologia]]="0-Material/Arbeiten",ok[[#This Row],[Anerkannt
Ammesso]],0)</f>
        <v>0</v>
      </c>
    </row>
    <row r="16" spans="1:13" s="22" customFormat="1" ht="15" customHeight="1" x14ac:dyDescent="0.2">
      <c r="A16" s="63">
        <v>9</v>
      </c>
      <c r="B16" s="75"/>
      <c r="C16" s="77"/>
      <c r="D16" s="78"/>
      <c r="E16" s="79"/>
      <c r="F16" s="80"/>
      <c r="G16" s="81"/>
      <c r="H16" s="82"/>
      <c r="I16" s="73"/>
      <c r="J16" s="73"/>
      <c r="K16" s="74"/>
      <c r="L16" s="65">
        <f>IF(ok[[#This Row],[Gewerk
Tipologia]]="0-Material/Arbeiten",0,ok[[#This Row],[Anerkannt
Ammesso]])</f>
        <v>0</v>
      </c>
      <c r="M16" s="83">
        <f>IF(ok[[#This Row],[Gewerk
Tipologia]]="0-Material/Arbeiten",ok[[#This Row],[Anerkannt
Ammesso]],0)</f>
        <v>0</v>
      </c>
    </row>
    <row r="17" spans="1:13" s="22" customFormat="1" ht="15" customHeight="1" x14ac:dyDescent="0.2">
      <c r="A17" s="63">
        <v>10</v>
      </c>
      <c r="B17" s="75"/>
      <c r="C17" s="77"/>
      <c r="D17" s="78"/>
      <c r="E17" s="79"/>
      <c r="F17" s="80"/>
      <c r="G17" s="81"/>
      <c r="H17" s="82"/>
      <c r="I17" s="73"/>
      <c r="J17" s="73"/>
      <c r="K17" s="74"/>
      <c r="L17" s="65">
        <f>IF(ok[[#This Row],[Gewerk
Tipologia]]="0-Material/Arbeiten",0,ok[[#This Row],[Anerkannt
Ammesso]])</f>
        <v>0</v>
      </c>
      <c r="M17" s="83">
        <f>IF(ok[[#This Row],[Gewerk
Tipologia]]="0-Material/Arbeiten",ok[[#This Row],[Anerkannt
Ammesso]],0)</f>
        <v>0</v>
      </c>
    </row>
    <row r="18" spans="1:13" s="22" customFormat="1" ht="15" customHeight="1" x14ac:dyDescent="0.2">
      <c r="A18" s="63">
        <v>11</v>
      </c>
      <c r="B18" s="75"/>
      <c r="C18" s="77"/>
      <c r="D18" s="78"/>
      <c r="E18" s="79"/>
      <c r="F18" s="80"/>
      <c r="G18" s="81"/>
      <c r="H18" s="82"/>
      <c r="I18" s="73"/>
      <c r="J18" s="73"/>
      <c r="K18" s="74"/>
      <c r="L18" s="65">
        <f>IF(ok[[#This Row],[Gewerk
Tipologia]]="0-Material/Arbeiten",0,ok[[#This Row],[Anerkannt
Ammesso]])</f>
        <v>0</v>
      </c>
      <c r="M18" s="83">
        <f>IF(ok[[#This Row],[Gewerk
Tipologia]]="0-Material/Arbeiten",ok[[#This Row],[Anerkannt
Ammesso]],0)</f>
        <v>0</v>
      </c>
    </row>
    <row r="19" spans="1:13" s="22" customFormat="1" ht="15" customHeight="1" x14ac:dyDescent="0.2">
      <c r="A19" s="63">
        <v>12</v>
      </c>
      <c r="B19" s="75"/>
      <c r="C19" s="77"/>
      <c r="D19" s="78"/>
      <c r="E19" s="79"/>
      <c r="F19" s="80"/>
      <c r="G19" s="81"/>
      <c r="H19" s="82"/>
      <c r="I19" s="73"/>
      <c r="J19" s="73"/>
      <c r="K19" s="74"/>
      <c r="L19" s="65">
        <f>IF(ok[[#This Row],[Gewerk
Tipologia]]="0-Material/Arbeiten",0,ok[[#This Row],[Anerkannt
Ammesso]])</f>
        <v>0</v>
      </c>
      <c r="M19" s="83">
        <f>IF(ok[[#This Row],[Gewerk
Tipologia]]="0-Material/Arbeiten",ok[[#This Row],[Anerkannt
Ammesso]],0)</f>
        <v>0</v>
      </c>
    </row>
    <row r="20" spans="1:13" s="22" customFormat="1" ht="15" customHeight="1" x14ac:dyDescent="0.2">
      <c r="A20" s="63">
        <v>13</v>
      </c>
      <c r="B20" s="75"/>
      <c r="C20" s="77"/>
      <c r="D20" s="78"/>
      <c r="E20" s="79"/>
      <c r="F20" s="80"/>
      <c r="G20" s="81"/>
      <c r="H20" s="82"/>
      <c r="I20" s="73"/>
      <c r="J20" s="73"/>
      <c r="K20" s="74"/>
      <c r="L20" s="65">
        <f>IF(ok[[#This Row],[Gewerk
Tipologia]]="0-Material/Arbeiten",0,ok[[#This Row],[Anerkannt
Ammesso]])</f>
        <v>0</v>
      </c>
      <c r="M20" s="83">
        <f>IF(ok[[#This Row],[Gewerk
Tipologia]]="0-Material/Arbeiten",ok[[#This Row],[Anerkannt
Ammesso]],0)</f>
        <v>0</v>
      </c>
    </row>
    <row r="21" spans="1:13" s="22" customFormat="1" ht="15" customHeight="1" x14ac:dyDescent="0.2">
      <c r="A21" s="63">
        <v>14</v>
      </c>
      <c r="B21" s="75"/>
      <c r="C21" s="77"/>
      <c r="D21" s="78"/>
      <c r="E21" s="79"/>
      <c r="F21" s="80"/>
      <c r="G21" s="81"/>
      <c r="H21" s="82"/>
      <c r="I21" s="73"/>
      <c r="J21" s="73"/>
      <c r="K21" s="74"/>
      <c r="L21" s="65">
        <f>IF(ok[[#This Row],[Gewerk
Tipologia]]="0-Material/Arbeiten",0,ok[[#This Row],[Anerkannt
Ammesso]])</f>
        <v>0</v>
      </c>
      <c r="M21" s="83">
        <f>IF(ok[[#This Row],[Gewerk
Tipologia]]="0-Material/Arbeiten",ok[[#This Row],[Anerkannt
Ammesso]],0)</f>
        <v>0</v>
      </c>
    </row>
    <row r="22" spans="1:13" s="22" customFormat="1" ht="15" customHeight="1" x14ac:dyDescent="0.2">
      <c r="A22" s="63">
        <v>15</v>
      </c>
      <c r="B22" s="75"/>
      <c r="C22" s="77"/>
      <c r="D22" s="78"/>
      <c r="E22" s="79"/>
      <c r="F22" s="80"/>
      <c r="G22" s="81"/>
      <c r="H22" s="82"/>
      <c r="I22" s="73"/>
      <c r="J22" s="73"/>
      <c r="K22" s="74"/>
      <c r="L22" s="65">
        <f>IF(ok[[#This Row],[Gewerk
Tipologia]]="0-Material/Arbeiten",0,ok[[#This Row],[Anerkannt
Ammesso]])</f>
        <v>0</v>
      </c>
      <c r="M22" s="83">
        <f>IF(ok[[#This Row],[Gewerk
Tipologia]]="0-Material/Arbeiten",ok[[#This Row],[Anerkannt
Ammesso]],0)</f>
        <v>0</v>
      </c>
    </row>
    <row r="23" spans="1:13" s="22" customFormat="1" ht="15" customHeight="1" x14ac:dyDescent="0.2">
      <c r="A23" s="63">
        <v>16</v>
      </c>
      <c r="B23" s="75"/>
      <c r="C23" s="77"/>
      <c r="D23" s="78"/>
      <c r="E23" s="79"/>
      <c r="F23" s="80"/>
      <c r="G23" s="81"/>
      <c r="H23" s="82"/>
      <c r="I23" s="73"/>
      <c r="J23" s="73"/>
      <c r="K23" s="74"/>
      <c r="L23" s="65">
        <f>IF(ok[[#This Row],[Gewerk
Tipologia]]="0-Material/Arbeiten",0,ok[[#This Row],[Anerkannt
Ammesso]])</f>
        <v>0</v>
      </c>
      <c r="M23" s="83">
        <f>IF(ok[[#This Row],[Gewerk
Tipologia]]="0-Material/Arbeiten",ok[[#This Row],[Anerkannt
Ammesso]],0)</f>
        <v>0</v>
      </c>
    </row>
    <row r="24" spans="1:13" s="22" customFormat="1" ht="15" customHeight="1" x14ac:dyDescent="0.2">
      <c r="A24" s="63">
        <v>17</v>
      </c>
      <c r="B24" s="75"/>
      <c r="C24" s="71"/>
      <c r="D24" s="72"/>
      <c r="E24" s="76"/>
      <c r="F24" s="76"/>
      <c r="G24" s="64"/>
      <c r="H24" s="64"/>
      <c r="I24" s="73"/>
      <c r="J24" s="73"/>
      <c r="K24" s="74"/>
      <c r="L24" s="65">
        <f>IF(ok[[#This Row],[Gewerk
Tipologia]]="0-Material/Arbeiten",0,ok[[#This Row],[Anerkannt
Ammesso]])</f>
        <v>0</v>
      </c>
      <c r="M24" s="65">
        <f>IF(ok[[#This Row],[Gewerk
Tipologia]]="0-Material/Arbeiten",ok[[#This Row],[Anerkannt
Ammesso]],0)</f>
        <v>0</v>
      </c>
    </row>
    <row r="25" spans="1:13" s="22" customFormat="1" ht="15" customHeight="1" x14ac:dyDescent="0.2">
      <c r="A25" s="63">
        <v>18</v>
      </c>
      <c r="B25" s="75"/>
      <c r="C25" s="71"/>
      <c r="D25" s="72"/>
      <c r="E25" s="76"/>
      <c r="F25" s="76"/>
      <c r="G25" s="64"/>
      <c r="H25" s="64"/>
      <c r="I25" s="73"/>
      <c r="J25" s="73"/>
      <c r="K25" s="74"/>
      <c r="L25" s="65">
        <f>IF(ok[[#This Row],[Gewerk
Tipologia]]="0-Material/Arbeiten",0,ok[[#This Row],[Anerkannt
Ammesso]])</f>
        <v>0</v>
      </c>
      <c r="M25" s="65">
        <f>IF(ok[[#This Row],[Gewerk
Tipologia]]="0-Material/Arbeiten",ok[[#This Row],[Anerkannt
Ammesso]],0)</f>
        <v>0</v>
      </c>
    </row>
    <row r="26" spans="1:13" s="22" customFormat="1" ht="15" customHeight="1" x14ac:dyDescent="0.2">
      <c r="A26" s="63">
        <v>19</v>
      </c>
      <c r="B26" s="75"/>
      <c r="C26" s="71"/>
      <c r="D26" s="72"/>
      <c r="E26" s="76"/>
      <c r="F26" s="76"/>
      <c r="G26" s="64"/>
      <c r="H26" s="64"/>
      <c r="I26" s="73"/>
      <c r="J26" s="73"/>
      <c r="K26" s="74"/>
      <c r="L26" s="65">
        <f>IF(ok[[#This Row],[Gewerk
Tipologia]]="0-Material/Arbeiten",0,ok[[#This Row],[Anerkannt
Ammesso]])</f>
        <v>0</v>
      </c>
      <c r="M26" s="65">
        <f>IF(ok[[#This Row],[Gewerk
Tipologia]]="0-Material/Arbeiten",ok[[#This Row],[Anerkannt
Ammesso]],0)</f>
        <v>0</v>
      </c>
    </row>
    <row r="27" spans="1:13" s="22" customFormat="1" ht="15" customHeight="1" x14ac:dyDescent="0.2">
      <c r="A27" s="63">
        <v>20</v>
      </c>
      <c r="B27" s="75"/>
      <c r="C27" s="71"/>
      <c r="D27" s="72"/>
      <c r="E27" s="76"/>
      <c r="F27" s="76"/>
      <c r="G27" s="64"/>
      <c r="H27" s="64"/>
      <c r="I27" s="73"/>
      <c r="J27" s="73"/>
      <c r="K27" s="74"/>
      <c r="L27" s="65">
        <f>IF(ok[[#This Row],[Gewerk
Tipologia]]="0-Material/Arbeiten",0,ok[[#This Row],[Anerkannt
Ammesso]])</f>
        <v>0</v>
      </c>
      <c r="M27" s="65">
        <f>IF(ok[[#This Row],[Gewerk
Tipologia]]="0-Material/Arbeiten",ok[[#This Row],[Anerkannt
Ammesso]],0)</f>
        <v>0</v>
      </c>
    </row>
    <row r="28" spans="1:13" s="22" customFormat="1" ht="15" customHeight="1" x14ac:dyDescent="0.2">
      <c r="A28" s="63">
        <v>21</v>
      </c>
      <c r="B28" s="75"/>
      <c r="C28" s="71"/>
      <c r="D28" s="72"/>
      <c r="E28" s="76"/>
      <c r="F28" s="76"/>
      <c r="G28" s="64"/>
      <c r="H28" s="64"/>
      <c r="I28" s="73"/>
      <c r="J28" s="73"/>
      <c r="K28" s="74"/>
      <c r="L28" s="65">
        <f>IF(ok[[#This Row],[Gewerk
Tipologia]]="0-Material/Arbeiten",0,ok[[#This Row],[Anerkannt
Ammesso]])</f>
        <v>0</v>
      </c>
      <c r="M28" s="65">
        <f>IF(ok[[#This Row],[Gewerk
Tipologia]]="0-Material/Arbeiten",ok[[#This Row],[Anerkannt
Ammesso]],0)</f>
        <v>0</v>
      </c>
    </row>
    <row r="29" spans="1:13" s="22" customFormat="1" ht="15" customHeight="1" x14ac:dyDescent="0.2">
      <c r="A29" s="63">
        <v>22</v>
      </c>
      <c r="B29" s="75"/>
      <c r="C29" s="71"/>
      <c r="D29" s="72"/>
      <c r="E29" s="76"/>
      <c r="F29" s="76"/>
      <c r="G29" s="64"/>
      <c r="H29" s="64"/>
      <c r="I29" s="73"/>
      <c r="J29" s="73"/>
      <c r="K29" s="74"/>
      <c r="L29" s="65">
        <f>IF(ok[[#This Row],[Gewerk
Tipologia]]="0-Material/Arbeiten",0,ok[[#This Row],[Anerkannt
Ammesso]])</f>
        <v>0</v>
      </c>
      <c r="M29" s="65">
        <f>IF(ok[[#This Row],[Gewerk
Tipologia]]="0-Material/Arbeiten",ok[[#This Row],[Anerkannt
Ammesso]],0)</f>
        <v>0</v>
      </c>
    </row>
    <row r="30" spans="1:13" s="22" customFormat="1" ht="15" customHeight="1" x14ac:dyDescent="0.2">
      <c r="A30" s="63">
        <v>23</v>
      </c>
      <c r="B30" s="75"/>
      <c r="C30" s="71"/>
      <c r="D30" s="72"/>
      <c r="E30" s="76"/>
      <c r="F30" s="76"/>
      <c r="G30" s="64"/>
      <c r="H30" s="64"/>
      <c r="I30" s="73"/>
      <c r="J30" s="73"/>
      <c r="K30" s="74"/>
      <c r="L30" s="65">
        <f>IF(ok[[#This Row],[Gewerk
Tipologia]]="0-Material/Arbeiten",0,ok[[#This Row],[Anerkannt
Ammesso]])</f>
        <v>0</v>
      </c>
      <c r="M30" s="65">
        <f>IF(ok[[#This Row],[Gewerk
Tipologia]]="0-Material/Arbeiten",ok[[#This Row],[Anerkannt
Ammesso]],0)</f>
        <v>0</v>
      </c>
    </row>
    <row r="31" spans="1:13" s="22" customFormat="1" ht="15" customHeight="1" x14ac:dyDescent="0.2">
      <c r="A31" s="63">
        <v>24</v>
      </c>
      <c r="B31" s="75"/>
      <c r="C31" s="71"/>
      <c r="D31" s="72"/>
      <c r="E31" s="76"/>
      <c r="F31" s="76"/>
      <c r="G31" s="64"/>
      <c r="H31" s="64"/>
      <c r="I31" s="73"/>
      <c r="J31" s="73"/>
      <c r="K31" s="74"/>
      <c r="L31" s="65">
        <f>IF(ok[[#This Row],[Gewerk
Tipologia]]="0-Material/Arbeiten",0,ok[[#This Row],[Anerkannt
Ammesso]])</f>
        <v>0</v>
      </c>
      <c r="M31" s="65">
        <f>IF(ok[[#This Row],[Gewerk
Tipologia]]="0-Material/Arbeiten",ok[[#This Row],[Anerkannt
Ammesso]],0)</f>
        <v>0</v>
      </c>
    </row>
    <row r="32" spans="1:13" s="22" customFormat="1" ht="15" customHeight="1" x14ac:dyDescent="0.2">
      <c r="A32" s="63">
        <v>25</v>
      </c>
      <c r="B32" s="75"/>
      <c r="C32" s="71"/>
      <c r="D32" s="72"/>
      <c r="E32" s="76"/>
      <c r="F32" s="76"/>
      <c r="G32" s="64"/>
      <c r="H32" s="64"/>
      <c r="I32" s="73"/>
      <c r="J32" s="73"/>
      <c r="K32" s="74"/>
      <c r="L32" s="65">
        <f>IF(ok[[#This Row],[Gewerk
Tipologia]]="0-Material/Arbeiten",0,ok[[#This Row],[Anerkannt
Ammesso]])</f>
        <v>0</v>
      </c>
      <c r="M32" s="65">
        <f>IF(ok[[#This Row],[Gewerk
Tipologia]]="0-Material/Arbeiten",ok[[#This Row],[Anerkannt
Ammesso]],0)</f>
        <v>0</v>
      </c>
    </row>
    <row r="33" spans="1:13" s="22" customFormat="1" ht="15" customHeight="1" x14ac:dyDescent="0.2">
      <c r="A33" s="63">
        <v>26</v>
      </c>
      <c r="B33" s="75"/>
      <c r="C33" s="71"/>
      <c r="D33" s="72"/>
      <c r="E33" s="76"/>
      <c r="F33" s="76"/>
      <c r="G33" s="64"/>
      <c r="H33" s="64"/>
      <c r="I33" s="73"/>
      <c r="J33" s="73"/>
      <c r="K33" s="74"/>
      <c r="L33" s="65">
        <f>IF(ok[[#This Row],[Gewerk
Tipologia]]="0-Material/Arbeiten",0,ok[[#This Row],[Anerkannt
Ammesso]])</f>
        <v>0</v>
      </c>
      <c r="M33" s="65">
        <f>IF(ok[[#This Row],[Gewerk
Tipologia]]="0-Material/Arbeiten",ok[[#This Row],[Anerkannt
Ammesso]],0)</f>
        <v>0</v>
      </c>
    </row>
    <row r="34" spans="1:13" s="22" customFormat="1" ht="15" customHeight="1" x14ac:dyDescent="0.2">
      <c r="A34" s="63">
        <v>27</v>
      </c>
      <c r="B34" s="75"/>
      <c r="C34" s="71"/>
      <c r="D34" s="72"/>
      <c r="E34" s="76"/>
      <c r="F34" s="76"/>
      <c r="G34" s="64"/>
      <c r="H34" s="64"/>
      <c r="I34" s="73"/>
      <c r="J34" s="73"/>
      <c r="K34" s="74"/>
      <c r="L34" s="65">
        <f>IF(ok[[#This Row],[Gewerk
Tipologia]]="0-Material/Arbeiten",0,ok[[#This Row],[Anerkannt
Ammesso]])</f>
        <v>0</v>
      </c>
      <c r="M34" s="65">
        <f>IF(ok[[#This Row],[Gewerk
Tipologia]]="0-Material/Arbeiten",ok[[#This Row],[Anerkannt
Ammesso]],0)</f>
        <v>0</v>
      </c>
    </row>
    <row r="35" spans="1:13" s="22" customFormat="1" ht="15" customHeight="1" x14ac:dyDescent="0.2">
      <c r="A35" s="63">
        <v>28</v>
      </c>
      <c r="B35" s="75"/>
      <c r="C35" s="71"/>
      <c r="D35" s="72"/>
      <c r="E35" s="76"/>
      <c r="F35" s="76"/>
      <c r="G35" s="64"/>
      <c r="H35" s="64"/>
      <c r="I35" s="73"/>
      <c r="J35" s="73"/>
      <c r="K35" s="74"/>
      <c r="L35" s="65">
        <f>IF(ok[[#This Row],[Gewerk
Tipologia]]="0-Material/Arbeiten",0,ok[[#This Row],[Anerkannt
Ammesso]])</f>
        <v>0</v>
      </c>
      <c r="M35" s="65">
        <f>IF(ok[[#This Row],[Gewerk
Tipologia]]="0-Material/Arbeiten",ok[[#This Row],[Anerkannt
Ammesso]],0)</f>
        <v>0</v>
      </c>
    </row>
    <row r="36" spans="1:13" s="22" customFormat="1" ht="15" customHeight="1" x14ac:dyDescent="0.2">
      <c r="A36" s="63">
        <v>29</v>
      </c>
      <c r="B36" s="75"/>
      <c r="C36" s="71"/>
      <c r="D36" s="72"/>
      <c r="E36" s="76"/>
      <c r="F36" s="76"/>
      <c r="G36" s="64"/>
      <c r="H36" s="64"/>
      <c r="I36" s="73"/>
      <c r="J36" s="73"/>
      <c r="K36" s="74"/>
      <c r="L36" s="65">
        <f>IF(ok[[#This Row],[Gewerk
Tipologia]]="0-Material/Arbeiten",0,ok[[#This Row],[Anerkannt
Ammesso]])</f>
        <v>0</v>
      </c>
      <c r="M36" s="65">
        <f>IF(ok[[#This Row],[Gewerk
Tipologia]]="0-Material/Arbeiten",ok[[#This Row],[Anerkannt
Ammesso]],0)</f>
        <v>0</v>
      </c>
    </row>
    <row r="37" spans="1:13" s="22" customFormat="1" ht="15" customHeight="1" x14ac:dyDescent="0.2">
      <c r="A37" s="63">
        <v>30</v>
      </c>
      <c r="B37" s="75"/>
      <c r="C37" s="71"/>
      <c r="D37" s="72"/>
      <c r="E37" s="76"/>
      <c r="F37" s="76"/>
      <c r="G37" s="64"/>
      <c r="H37" s="64"/>
      <c r="I37" s="73"/>
      <c r="J37" s="73"/>
      <c r="K37" s="74"/>
      <c r="L37" s="65">
        <f>IF(ok[[#This Row],[Gewerk
Tipologia]]="0-Material/Arbeiten",0,ok[[#This Row],[Anerkannt
Ammesso]])</f>
        <v>0</v>
      </c>
      <c r="M37" s="65">
        <f>IF(ok[[#This Row],[Gewerk
Tipologia]]="0-Material/Arbeiten",ok[[#This Row],[Anerkannt
Ammesso]],0)</f>
        <v>0</v>
      </c>
    </row>
    <row r="38" spans="1:13" s="22" customFormat="1" ht="15" customHeight="1" x14ac:dyDescent="0.2">
      <c r="A38" s="63">
        <v>31</v>
      </c>
      <c r="B38" s="75"/>
      <c r="C38" s="71"/>
      <c r="D38" s="72"/>
      <c r="E38" s="76"/>
      <c r="F38" s="76"/>
      <c r="G38" s="64"/>
      <c r="H38" s="64"/>
      <c r="I38" s="73"/>
      <c r="J38" s="73"/>
      <c r="K38" s="74"/>
      <c r="L38" s="65">
        <f>IF(ok[[#This Row],[Gewerk
Tipologia]]="0-Material/Arbeiten",0,ok[[#This Row],[Anerkannt
Ammesso]])</f>
        <v>0</v>
      </c>
      <c r="M38" s="65">
        <f>IF(ok[[#This Row],[Gewerk
Tipologia]]="0-Material/Arbeiten",ok[[#This Row],[Anerkannt
Ammesso]],0)</f>
        <v>0</v>
      </c>
    </row>
    <row r="39" spans="1:13" s="22" customFormat="1" ht="15" customHeight="1" x14ac:dyDescent="0.2">
      <c r="A39" s="63">
        <v>32</v>
      </c>
      <c r="B39" s="75"/>
      <c r="C39" s="71"/>
      <c r="D39" s="72"/>
      <c r="E39" s="76"/>
      <c r="F39" s="76"/>
      <c r="G39" s="64"/>
      <c r="H39" s="64"/>
      <c r="I39" s="73"/>
      <c r="J39" s="73"/>
      <c r="K39" s="74"/>
      <c r="L39" s="65">
        <f>IF(ok[[#This Row],[Gewerk
Tipologia]]="0-Material/Arbeiten",0,ok[[#This Row],[Anerkannt
Ammesso]])</f>
        <v>0</v>
      </c>
      <c r="M39" s="65">
        <f>IF(ok[[#This Row],[Gewerk
Tipologia]]="0-Material/Arbeiten",ok[[#This Row],[Anerkannt
Ammesso]],0)</f>
        <v>0</v>
      </c>
    </row>
    <row r="40" spans="1:13" s="13" customFormat="1" ht="12.75" x14ac:dyDescent="0.2">
      <c r="A40" s="13" t="s">
        <v>2</v>
      </c>
      <c r="C40" s="25"/>
      <c r="D40" s="23"/>
      <c r="E40" s="26">
        <f>SUBTOTAL(109,ok[Betrag ohne Mwst.
Importo senza IVA])</f>
        <v>0</v>
      </c>
      <c r="F40" s="26">
        <f>SUBTOTAL(109,ok[Bezahlt ohne Mwst.
Pagato senza IVA])</f>
        <v>0</v>
      </c>
      <c r="G40" s="26">
        <f>SUBTOTAL(109,ok[Betrag für Projekt
Importo per progetto])</f>
        <v>0</v>
      </c>
      <c r="H40" s="27">
        <f>SUBTOTAL(109,ok[Anerkannt
Ammesso])</f>
        <v>0</v>
      </c>
      <c r="I40" s="28"/>
      <c r="J40" s="24"/>
      <c r="L40" s="29">
        <f>SUBTOTAL(109,ok[technische Spesen
spese tecniche])</f>
        <v>0</v>
      </c>
      <c r="M40" s="29">
        <f>SUBTOTAL(109,ok[Material/Arbeiten
Materiale/lavori])</f>
        <v>0</v>
      </c>
    </row>
    <row r="41" spans="1:13" ht="12.75" x14ac:dyDescent="0.2">
      <c r="A41" s="13"/>
      <c r="B41" s="2"/>
      <c r="C41" s="14"/>
      <c r="E41" s="15"/>
      <c r="F41" s="15"/>
      <c r="G41" s="16"/>
      <c r="H41"/>
      <c r="I41" s="6"/>
      <c r="K41" s="18"/>
      <c r="L41" s="18"/>
    </row>
    <row r="42" spans="1:13" ht="12.75" x14ac:dyDescent="0.2">
      <c r="A42" s="60" t="s">
        <v>24</v>
      </c>
      <c r="B42" s="2"/>
      <c r="C42" s="14"/>
      <c r="E42" s="15"/>
      <c r="F42" s="61" t="s">
        <v>24</v>
      </c>
      <c r="G42" s="16"/>
      <c r="H42"/>
      <c r="I42" s="6"/>
      <c r="K42" s="18"/>
      <c r="L42" s="18"/>
    </row>
    <row r="43" spans="1:13" ht="13.9" customHeight="1" thickBot="1" x14ac:dyDescent="0.25"/>
    <row r="44" spans="1:13" ht="19.899999999999999" customHeight="1" thickBot="1" x14ac:dyDescent="0.25">
      <c r="A44" s="88" t="s">
        <v>20</v>
      </c>
      <c r="B44" s="89"/>
      <c r="C44" s="89"/>
      <c r="D44" s="90"/>
      <c r="F44" s="91" t="s">
        <v>21</v>
      </c>
      <c r="G44" s="92"/>
      <c r="H44" s="92"/>
      <c r="I44" s="93"/>
    </row>
    <row r="45" spans="1:13" ht="13.9" customHeight="1" x14ac:dyDescent="0.2">
      <c r="A45" s="33"/>
      <c r="B45" s="34"/>
      <c r="C45" s="35"/>
      <c r="D45" s="41"/>
      <c r="F45" s="45"/>
      <c r="G45" s="46"/>
      <c r="H45" s="47"/>
      <c r="I45" s="54"/>
    </row>
    <row r="46" spans="1:13" ht="27" customHeight="1" x14ac:dyDescent="0.25">
      <c r="A46" s="84" t="s">
        <v>25</v>
      </c>
      <c r="B46" s="85"/>
      <c r="C46" s="94"/>
      <c r="D46" s="32">
        <f>SUMIF(ok[Gewerk
Tipologia],A70,ok[Bezahlt ohne Mwst.
Pagato senza IVA])</f>
        <v>0</v>
      </c>
      <c r="F46" s="48"/>
      <c r="G46" s="46"/>
      <c r="H46" s="47"/>
      <c r="I46" s="55"/>
    </row>
    <row r="47" spans="1:13" ht="13.9" customHeight="1" x14ac:dyDescent="0.2">
      <c r="A47" s="33"/>
      <c r="B47" s="34"/>
      <c r="C47" s="35"/>
      <c r="D47" s="41"/>
      <c r="F47" s="49"/>
      <c r="G47" s="46"/>
      <c r="H47" s="47"/>
      <c r="I47" s="55"/>
    </row>
    <row r="48" spans="1:13" ht="24" customHeight="1" x14ac:dyDescent="0.25">
      <c r="A48" s="84" t="s">
        <v>26</v>
      </c>
      <c r="B48" s="85"/>
      <c r="C48" s="94"/>
      <c r="D48" s="32">
        <f>SUMIF(ok[Gewerk
Tipologia],A70,ok[Anerkannt
Ammesso])</f>
        <v>0</v>
      </c>
      <c r="E48" s="2"/>
      <c r="F48" s="95" t="s">
        <v>29</v>
      </c>
      <c r="G48" s="96"/>
      <c r="H48" s="97"/>
      <c r="I48" s="30"/>
    </row>
    <row r="49" spans="1:9" ht="13.9" customHeight="1" x14ac:dyDescent="0.2">
      <c r="A49" s="36"/>
      <c r="B49" s="35"/>
      <c r="C49" s="37"/>
      <c r="D49" s="42"/>
      <c r="E49" s="2"/>
      <c r="F49" s="50"/>
      <c r="G49" s="46"/>
      <c r="H49" s="47"/>
      <c r="I49" s="55"/>
    </row>
    <row r="50" spans="1:9" ht="25.5" customHeight="1" x14ac:dyDescent="0.25">
      <c r="A50" s="84" t="s">
        <v>27</v>
      </c>
      <c r="B50" s="85"/>
      <c r="C50" s="94"/>
      <c r="D50" s="32">
        <f>SUMIF( ok[Gewerk
Tipologia],A71, ok[Bezahlt ohne Mwst.
Pagato senza IVA])</f>
        <v>0</v>
      </c>
      <c r="E50" s="2"/>
      <c r="F50" s="50"/>
      <c r="G50" s="46"/>
      <c r="H50" s="47"/>
      <c r="I50" s="55"/>
    </row>
    <row r="51" spans="1:9" ht="13.9" customHeight="1" x14ac:dyDescent="0.2">
      <c r="A51" s="36"/>
      <c r="B51" s="35"/>
      <c r="C51" s="37"/>
      <c r="D51" s="43"/>
      <c r="E51" s="2"/>
      <c r="F51" s="50"/>
      <c r="G51" s="46"/>
      <c r="H51" s="47"/>
      <c r="I51" s="55"/>
    </row>
    <row r="52" spans="1:9" ht="27" customHeight="1" x14ac:dyDescent="0.25">
      <c r="A52" s="84" t="s">
        <v>28</v>
      </c>
      <c r="B52" s="85"/>
      <c r="C52" s="94"/>
      <c r="D52" s="32">
        <f>SUMIF( ok[Gewerk
Tipologia],A71, ok[Anerkannt
Ammesso])</f>
        <v>0</v>
      </c>
      <c r="E52" s="2"/>
      <c r="F52" s="95" t="s">
        <v>30</v>
      </c>
      <c r="G52" s="96"/>
      <c r="H52" s="97"/>
      <c r="I52" s="30"/>
    </row>
    <row r="53" spans="1:9" ht="13.9" customHeight="1" x14ac:dyDescent="0.2">
      <c r="A53" s="36"/>
      <c r="B53" s="35"/>
      <c r="C53" s="37"/>
      <c r="D53" s="43"/>
      <c r="E53" s="2"/>
      <c r="F53" s="50"/>
      <c r="G53" s="46"/>
      <c r="H53" s="47"/>
      <c r="I53" s="55"/>
    </row>
    <row r="54" spans="1:9" ht="27.75" customHeight="1" x14ac:dyDescent="0.25">
      <c r="A54" s="84" t="s">
        <v>31</v>
      </c>
      <c r="B54" s="85"/>
      <c r="C54" s="94"/>
      <c r="D54" s="32">
        <f>D52+D48</f>
        <v>0</v>
      </c>
      <c r="E54" s="2"/>
      <c r="F54" s="50"/>
      <c r="G54" s="46"/>
      <c r="H54" s="47"/>
      <c r="I54" s="55"/>
    </row>
    <row r="55" spans="1:9" ht="13.9" customHeight="1" x14ac:dyDescent="0.2">
      <c r="A55" s="36"/>
      <c r="B55" s="35"/>
      <c r="C55" s="37"/>
      <c r="D55" s="43"/>
      <c r="E55" s="2"/>
      <c r="F55" s="50"/>
      <c r="G55" s="46"/>
      <c r="H55" s="47"/>
      <c r="I55" s="55"/>
    </row>
    <row r="56" spans="1:9" ht="27" customHeight="1" x14ac:dyDescent="0.25">
      <c r="A56" s="84" t="s">
        <v>32</v>
      </c>
      <c r="B56" s="85"/>
      <c r="C56" s="94"/>
      <c r="D56" s="30"/>
      <c r="E56" s="2"/>
      <c r="F56" s="50"/>
      <c r="G56" s="46"/>
      <c r="H56" s="47"/>
      <c r="I56" s="55"/>
    </row>
    <row r="57" spans="1:9" ht="13.9" customHeight="1" x14ac:dyDescent="0.2">
      <c r="A57" s="36"/>
      <c r="B57" s="35"/>
      <c r="C57" s="37"/>
      <c r="D57" s="43"/>
      <c r="E57" s="2"/>
      <c r="F57" s="50"/>
      <c r="G57" s="46"/>
      <c r="H57" s="47"/>
      <c r="I57" s="55"/>
    </row>
    <row r="58" spans="1:9" ht="27.75" customHeight="1" x14ac:dyDescent="0.25">
      <c r="A58" s="84" t="s">
        <v>33</v>
      </c>
      <c r="B58" s="85"/>
      <c r="C58" s="94"/>
      <c r="D58" s="30"/>
      <c r="E58" s="2"/>
      <c r="F58" s="50"/>
      <c r="G58" s="46"/>
      <c r="H58" s="47"/>
      <c r="I58" s="55"/>
    </row>
    <row r="59" spans="1:9" ht="12" x14ac:dyDescent="0.2">
      <c r="A59" s="36"/>
      <c r="B59" s="35"/>
      <c r="C59" s="37"/>
      <c r="D59" s="43"/>
      <c r="E59" s="2"/>
      <c r="F59" s="50"/>
      <c r="G59" s="46"/>
      <c r="H59" s="47"/>
      <c r="I59" s="55"/>
    </row>
    <row r="60" spans="1:9" ht="15" x14ac:dyDescent="0.25">
      <c r="A60" s="84" t="s">
        <v>34</v>
      </c>
      <c r="B60" s="85"/>
      <c r="C60" s="62"/>
      <c r="D60" s="30">
        <f>MIN(D56+D58,D54)</f>
        <v>0</v>
      </c>
      <c r="E60" s="2"/>
      <c r="F60" s="50" t="s">
        <v>34</v>
      </c>
      <c r="G60" s="46"/>
      <c r="H60" s="47"/>
      <c r="I60" s="30">
        <f>I52+I48</f>
        <v>0</v>
      </c>
    </row>
    <row r="61" spans="1:9" ht="13.9" customHeight="1" x14ac:dyDescent="0.2">
      <c r="A61" s="36"/>
      <c r="B61" s="35"/>
      <c r="C61" s="37"/>
      <c r="D61" s="43"/>
      <c r="E61" s="2"/>
      <c r="F61" s="50"/>
      <c r="G61" s="46"/>
      <c r="H61" s="47"/>
      <c r="I61" s="55"/>
    </row>
    <row r="62" spans="1:9" ht="13.9" customHeight="1" x14ac:dyDescent="0.25">
      <c r="A62" s="36" t="s">
        <v>22</v>
      </c>
      <c r="B62" s="35"/>
      <c r="C62" s="37"/>
      <c r="D62" s="31">
        <f>I62</f>
        <v>0</v>
      </c>
      <c r="E62" s="2"/>
      <c r="F62" s="50" t="s">
        <v>22</v>
      </c>
      <c r="G62" s="46"/>
      <c r="H62" s="47"/>
      <c r="I62" s="31"/>
    </row>
    <row r="63" spans="1:9" ht="13.9" customHeight="1" x14ac:dyDescent="0.2">
      <c r="A63" s="36"/>
      <c r="B63" s="35"/>
      <c r="C63" s="37"/>
      <c r="D63" s="43"/>
      <c r="E63" s="2"/>
      <c r="F63" s="50"/>
      <c r="G63" s="46"/>
      <c r="H63" s="47"/>
      <c r="I63" s="55"/>
    </row>
    <row r="64" spans="1:9" ht="13.9" customHeight="1" x14ac:dyDescent="0.25">
      <c r="A64" s="36" t="s">
        <v>18</v>
      </c>
      <c r="B64" s="35"/>
      <c r="C64" s="37"/>
      <c r="D64" s="30">
        <f>I64</f>
        <v>0</v>
      </c>
      <c r="E64" s="2"/>
      <c r="F64" s="50" t="s">
        <v>18</v>
      </c>
      <c r="G64" s="46"/>
      <c r="H64" s="47"/>
      <c r="I64" s="30">
        <v>0</v>
      </c>
    </row>
    <row r="65" spans="1:9" ht="13.9" customHeight="1" x14ac:dyDescent="0.2">
      <c r="A65" s="36"/>
      <c r="B65" s="35"/>
      <c r="C65" s="37"/>
      <c r="D65" s="43"/>
      <c r="E65" s="2"/>
      <c r="F65" s="45"/>
      <c r="G65" s="46"/>
      <c r="H65" s="47"/>
      <c r="I65" s="55"/>
    </row>
    <row r="66" spans="1:9" ht="13.9" customHeight="1" x14ac:dyDescent="0.25">
      <c r="A66" s="36" t="s">
        <v>19</v>
      </c>
      <c r="B66" s="35"/>
      <c r="C66" s="37"/>
      <c r="D66" s="32">
        <f>MIN(I66,(D60-D64)*D62)</f>
        <v>0</v>
      </c>
      <c r="E66" s="2"/>
      <c r="F66" s="50" t="s">
        <v>35</v>
      </c>
      <c r="G66" s="46"/>
      <c r="H66" s="47"/>
      <c r="I66" s="30">
        <f>I62*I60</f>
        <v>0</v>
      </c>
    </row>
    <row r="67" spans="1:9" ht="13.9" customHeight="1" thickBot="1" x14ac:dyDescent="0.25">
      <c r="A67" s="38"/>
      <c r="B67" s="39"/>
      <c r="C67" s="40"/>
      <c r="D67" s="44"/>
      <c r="F67" s="51"/>
      <c r="G67" s="52"/>
      <c r="H67" s="53"/>
      <c r="I67" s="56"/>
    </row>
    <row r="68" spans="1:9" ht="13.9" customHeight="1" x14ac:dyDescent="0.2">
      <c r="C68" s="14"/>
    </row>
    <row r="69" spans="1:9" ht="14.25" hidden="1" customHeight="1" x14ac:dyDescent="0.2">
      <c r="A69" s="11" t="s">
        <v>1</v>
      </c>
    </row>
    <row r="70" spans="1:9" ht="14.25" hidden="1" customHeight="1" x14ac:dyDescent="0.2">
      <c r="A70" s="11" t="s">
        <v>3</v>
      </c>
      <c r="D70" s="17"/>
    </row>
    <row r="71" spans="1:9" ht="14.25" hidden="1" customHeight="1" x14ac:dyDescent="0.2">
      <c r="A71" s="11" t="s">
        <v>4</v>
      </c>
      <c r="D71" s="17"/>
    </row>
  </sheetData>
  <mergeCells count="13">
    <mergeCell ref="A60:B60"/>
    <mergeCell ref="A6:I6"/>
    <mergeCell ref="A44:D44"/>
    <mergeCell ref="F44:I44"/>
    <mergeCell ref="A46:C46"/>
    <mergeCell ref="A48:C48"/>
    <mergeCell ref="A50:C50"/>
    <mergeCell ref="A52:C52"/>
    <mergeCell ref="A54:C54"/>
    <mergeCell ref="F48:H48"/>
    <mergeCell ref="F52:H52"/>
    <mergeCell ref="A56:C56"/>
    <mergeCell ref="A58:C58"/>
  </mergeCells>
  <phoneticPr fontId="3" type="noConversion"/>
  <conditionalFormatting sqref="G24:H24">
    <cfRule type="cellIs" dxfId="39" priority="121" operator="lessThan">
      <formula>$E24</formula>
    </cfRule>
    <cfRule type="expression" dxfId="38" priority="122">
      <formula>(AND(ISNUMBER(F24),F24=0))</formula>
    </cfRule>
  </conditionalFormatting>
  <conditionalFormatting sqref="B8:B39">
    <cfRule type="expression" dxfId="37" priority="125">
      <formula>AND(B8&lt;D$2,I8="0-Material/Arbeiten")</formula>
    </cfRule>
  </conditionalFormatting>
  <conditionalFormatting sqref="G24:H24">
    <cfRule type="cellIs" dxfId="36" priority="119" operator="lessThan">
      <formula>F24</formula>
    </cfRule>
    <cfRule type="cellIs" dxfId="35" priority="120" operator="greaterThan">
      <formula>F24</formula>
    </cfRule>
  </conditionalFormatting>
  <conditionalFormatting sqref="G25:H39">
    <cfRule type="cellIs" dxfId="34" priority="3" operator="lessThan">
      <formula>$E25</formula>
    </cfRule>
    <cfRule type="expression" dxfId="33" priority="4">
      <formula>(AND(ISNUMBER(F25),F25=0))</formula>
    </cfRule>
  </conditionalFormatting>
  <conditionalFormatting sqref="G25:H39">
    <cfRule type="cellIs" dxfId="32" priority="1" operator="lessThan">
      <formula>F25</formula>
    </cfRule>
    <cfRule type="cellIs" dxfId="31" priority="2" operator="greaterThan">
      <formula>F25</formula>
    </cfRule>
  </conditionalFormatting>
  <dataValidations count="1">
    <dataValidation type="list" allowBlank="1" showInputMessage="1" showErrorMessage="1" sqref="H41:H42 I8:I39" xr:uid="{00000000-0002-0000-0000-000000000000}">
      <formula1>Tipo_lavori</formula1>
    </dataValidation>
  </dataValidations>
  <printOptions horizontalCentered="1" verticalCentered="1"/>
  <pageMargins left="0.39370078740157483" right="0.39370078740157483" top="0.78740157480314965" bottom="0.59055118110236227" header="0.15748031496062992" footer="0.15748031496062992"/>
  <pageSetup paperSize="8" scale="84" fitToHeight="0" orientation="landscape" r:id="rId1"/>
  <headerFooter alignWithMargins="0">
    <oddHeader>&amp;C&amp;"Arial,Fett"&amp;14Amt für Energie und Klimaschutz - Ufficio Energie e tutela del clima
Rechnungsliste / Elenco fatture</oddHeader>
    <oddFooter>&amp;LAUTONOME PROVINZ BOZEN - SÜDTIROL
29.5 Amt für Energie und Klimaschutz&amp;C&amp;D  &amp;P/&amp;N&amp;RPROVINCIA AUTONOMA DI BOLZANO - ALTO ADIGE
29.5 Ufficio Energia e tutela del clima</oddFooter>
  </headerFooter>
  <colBreaks count="1" manualBreakCount="1">
    <brk id="10" max="101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Auszahlung</vt:lpstr>
      <vt:lpstr>Auszahlung!Druckbereich</vt:lpstr>
      <vt:lpstr>Auszahlung!Drucktitel</vt:lpstr>
      <vt:lpstr>per_spese_imp</vt:lpstr>
      <vt:lpstr>Tipo_lavori</vt:lpstr>
    </vt:vector>
  </TitlesOfParts>
  <Company>Thermowipptal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Battiston Claudio</dc:creator>
  <cp:lastModifiedBy>Gasser, Armin</cp:lastModifiedBy>
  <cp:lastPrinted>2020-11-19T13:41:05Z</cp:lastPrinted>
  <dcterms:created xsi:type="dcterms:W3CDTF">2012-12-14T10:44:05Z</dcterms:created>
  <dcterms:modified xsi:type="dcterms:W3CDTF">2023-06-01T07:33:24Z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-1277110149</vt:i4>
  </property>
  <property fmtid="{D5CDD505-2E9C-101B-9397-08002B2CF9AE}" pid="3" name="_EmailSubject">
    <vt:lpwstr>Vorlage Rechnungsliste Fernheizwerke</vt:lpwstr>
  </property>
  <property fmtid="{D5CDD505-2E9C-101B-9397-08002B2CF9AE}" pid="4" name="_AuthorEmail">
    <vt:lpwstr>Armin.Gasser@provinz.bz.it</vt:lpwstr>
  </property>
  <property fmtid="{D5CDD505-2E9C-101B-9397-08002B2CF9AE}" pid="5" name="_AuthorEmailDisplayName">
    <vt:lpwstr>Gasser, Armin</vt:lpwstr>
  </property>
  <property fmtid="{D5CDD505-2E9C-101B-9397-08002B2CF9AE}" pid="6" name="_ReviewingToolsShownOnce">
    <vt:lpwstr/>
  </property>
</Properties>
</file>